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sh\ドキュメント\20230914\Word2021＆Excel2021スキルアップ問題集 ビジネス実践編\"/>
    </mc:Choice>
  </mc:AlternateContent>
  <xr:revisionPtr revIDLastSave="0" documentId="13_ncr:1_{21E7568D-4447-4AF0-8BD2-AFBC8092684A}" xr6:coauthVersionLast="47" xr6:coauthVersionMax="47" xr10:uidLastSave="{00000000-0000-0000-0000-000000000000}"/>
  <bookViews>
    <workbookView xWindow="19080" yWindow="-4860" windowWidth="29040" windowHeight="15720" tabRatio="886" activeTab="3" xr2:uid="{51E9CCFA-2EE6-417C-A709-050FA235609B}"/>
  </bookViews>
  <sheets>
    <sheet name="スクールマスタ" sheetId="1" r:id="rId1"/>
    <sheet name="セミナーマスタ" sheetId="2" r:id="rId2"/>
    <sheet name="開催セミナー一覧表" sheetId="3" r:id="rId3"/>
    <sheet name="セミナー別集計表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4" l="1"/>
  <c r="D8" i="4"/>
  <c r="C3" i="4"/>
  <c r="D3" i="4"/>
  <c r="C4" i="4"/>
  <c r="D4" i="4"/>
  <c r="C5" i="4"/>
  <c r="D5" i="4"/>
  <c r="C6" i="4"/>
  <c r="D6" i="4"/>
  <c r="C7" i="4"/>
  <c r="D7" i="4"/>
  <c r="D2" i="4"/>
  <c r="C2" i="4"/>
  <c r="N13" i="3"/>
  <c r="N11" i="3"/>
  <c r="M17" i="3"/>
  <c r="M4" i="3"/>
  <c r="M9" i="3"/>
  <c r="M16" i="3"/>
  <c r="M5" i="3"/>
  <c r="M10" i="3"/>
  <c r="M14" i="3"/>
  <c r="M7" i="3"/>
  <c r="M3" i="3"/>
  <c r="M12" i="3"/>
  <c r="M13" i="3"/>
  <c r="M11" i="3"/>
  <c r="M15" i="3"/>
  <c r="M8" i="3"/>
  <c r="M6" i="3"/>
  <c r="M2" i="3"/>
  <c r="H17" i="3"/>
  <c r="I17" i="3"/>
  <c r="J17" i="3"/>
  <c r="N17" i="3" s="1"/>
  <c r="H4" i="3"/>
  <c r="I4" i="3"/>
  <c r="J4" i="3"/>
  <c r="N4" i="3" s="1"/>
  <c r="H9" i="3"/>
  <c r="I9" i="3"/>
  <c r="J9" i="3"/>
  <c r="N9" i="3" s="1"/>
  <c r="H16" i="3"/>
  <c r="I16" i="3"/>
  <c r="J16" i="3"/>
  <c r="N16" i="3" s="1"/>
  <c r="H5" i="3"/>
  <c r="I5" i="3"/>
  <c r="J5" i="3"/>
  <c r="N5" i="3" s="1"/>
  <c r="H10" i="3"/>
  <c r="I10" i="3"/>
  <c r="J10" i="3"/>
  <c r="N10" i="3" s="1"/>
  <c r="H14" i="3"/>
  <c r="I14" i="3"/>
  <c r="J14" i="3"/>
  <c r="N14" i="3" s="1"/>
  <c r="H7" i="3"/>
  <c r="I7" i="3"/>
  <c r="J7" i="3"/>
  <c r="N7" i="3" s="1"/>
  <c r="H3" i="3"/>
  <c r="I3" i="3"/>
  <c r="J3" i="3"/>
  <c r="N3" i="3" s="1"/>
  <c r="H12" i="3"/>
  <c r="I12" i="3"/>
  <c r="J12" i="3"/>
  <c r="N12" i="3" s="1"/>
  <c r="H13" i="3"/>
  <c r="I13" i="3"/>
  <c r="J13" i="3"/>
  <c r="H11" i="3"/>
  <c r="I11" i="3"/>
  <c r="J11" i="3"/>
  <c r="H15" i="3"/>
  <c r="I15" i="3"/>
  <c r="J15" i="3"/>
  <c r="N15" i="3" s="1"/>
  <c r="H8" i="3"/>
  <c r="I8" i="3"/>
  <c r="J8" i="3"/>
  <c r="N8" i="3" s="1"/>
  <c r="H6" i="3"/>
  <c r="I6" i="3"/>
  <c r="J6" i="3"/>
  <c r="N6" i="3" s="1"/>
  <c r="I2" i="3"/>
  <c r="J2" i="3"/>
  <c r="N2" i="3" s="1"/>
  <c r="H2" i="3"/>
  <c r="F17" i="3"/>
  <c r="F4" i="3"/>
  <c r="F9" i="3"/>
  <c r="F16" i="3"/>
  <c r="F5" i="3"/>
  <c r="F10" i="3"/>
  <c r="F14" i="3"/>
  <c r="F7" i="3"/>
  <c r="F3" i="3"/>
  <c r="F12" i="3"/>
  <c r="F13" i="3"/>
  <c r="F11" i="3"/>
  <c r="F15" i="3"/>
  <c r="F8" i="3"/>
  <c r="F6" i="3"/>
  <c r="F2" i="3"/>
  <c r="B17" i="3"/>
  <c r="B4" i="3"/>
  <c r="B9" i="3"/>
  <c r="B16" i="3"/>
  <c r="B5" i="3"/>
  <c r="B10" i="3"/>
  <c r="B14" i="3"/>
  <c r="B7" i="3"/>
  <c r="B3" i="3"/>
  <c r="B12" i="3"/>
  <c r="B13" i="3"/>
  <c r="B11" i="3"/>
  <c r="B15" i="3"/>
  <c r="B8" i="3"/>
  <c r="B6" i="3"/>
  <c r="B2" i="3"/>
</calcChain>
</file>

<file path=xl/sharedStrings.xml><?xml version="1.0" encoding="utf-8"?>
<sst xmlns="http://schemas.openxmlformats.org/spreadsheetml/2006/main" count="93" uniqueCount="42">
  <si>
    <t>スクールコード</t>
    <phoneticPr fontId="2"/>
  </si>
  <si>
    <t>スクール名</t>
    <rPh sb="4" eb="5">
      <t>メイ</t>
    </rPh>
    <phoneticPr fontId="2"/>
  </si>
  <si>
    <t>K</t>
    <phoneticPr fontId="2"/>
  </si>
  <si>
    <t>N</t>
    <phoneticPr fontId="2"/>
  </si>
  <si>
    <t>U</t>
    <phoneticPr fontId="2"/>
  </si>
  <si>
    <t>京橋校</t>
    <rPh sb="0" eb="3">
      <t>キョウバシコウ</t>
    </rPh>
    <phoneticPr fontId="2"/>
  </si>
  <si>
    <t>難波校</t>
    <rPh sb="0" eb="3">
      <t>ナンバコウ</t>
    </rPh>
    <phoneticPr fontId="2"/>
  </si>
  <si>
    <t>梅田校</t>
    <rPh sb="0" eb="3">
      <t>ウメダコウ</t>
    </rPh>
    <phoneticPr fontId="2"/>
  </si>
  <si>
    <t>セミナーコード</t>
    <phoneticPr fontId="2"/>
  </si>
  <si>
    <t>カテゴリ</t>
    <phoneticPr fontId="2"/>
  </si>
  <si>
    <t>セミナー名</t>
    <rPh sb="4" eb="5">
      <t>メイ</t>
    </rPh>
    <phoneticPr fontId="2"/>
  </si>
  <si>
    <t>受講料</t>
    <rPh sb="0" eb="3">
      <t>ジュコウリョウ</t>
    </rPh>
    <phoneticPr fontId="2"/>
  </si>
  <si>
    <t>A001</t>
    <phoneticPr fontId="2"/>
  </si>
  <si>
    <t>投資</t>
    <rPh sb="0" eb="2">
      <t>トウシ</t>
    </rPh>
    <phoneticPr fontId="2"/>
  </si>
  <si>
    <t>A002</t>
  </si>
  <si>
    <t>B001</t>
  </si>
  <si>
    <t>B002</t>
  </si>
  <si>
    <t>C001</t>
  </si>
  <si>
    <t>C002</t>
  </si>
  <si>
    <t>経営</t>
    <rPh sb="0" eb="2">
      <t>ケイエイ</t>
    </rPh>
    <phoneticPr fontId="2"/>
  </si>
  <si>
    <t>就職</t>
    <rPh sb="0" eb="2">
      <t>シュウショク</t>
    </rPh>
    <phoneticPr fontId="2"/>
  </si>
  <si>
    <t>初心者のための資産運用講座</t>
    <rPh sb="0" eb="3">
      <t>ショシンシャ</t>
    </rPh>
    <rPh sb="7" eb="13">
      <t>シサンウンヨウコウザ</t>
    </rPh>
    <phoneticPr fontId="2"/>
  </si>
  <si>
    <t>オンライン取引講座</t>
    <rPh sb="5" eb="9">
      <t>トリヒキコウザ</t>
    </rPh>
    <phoneticPr fontId="2"/>
  </si>
  <si>
    <t>マーケティング講座</t>
    <rPh sb="7" eb="9">
      <t>コウザ</t>
    </rPh>
    <phoneticPr fontId="2"/>
  </si>
  <si>
    <t>経営者のための経営分析講座</t>
    <rPh sb="0" eb="3">
      <t>ケイエイシャ</t>
    </rPh>
    <rPh sb="7" eb="11">
      <t>ケイエイブンセキ</t>
    </rPh>
    <rPh sb="11" eb="13">
      <t>コウザ</t>
    </rPh>
    <phoneticPr fontId="2"/>
  </si>
  <si>
    <t>面接試験突破講座</t>
    <rPh sb="0" eb="8">
      <t>メンセツシケントッパコウザ</t>
    </rPh>
    <phoneticPr fontId="2"/>
  </si>
  <si>
    <t>自己分析・自己表現講座</t>
    <rPh sb="0" eb="4">
      <t>ジコブンセキ</t>
    </rPh>
    <rPh sb="5" eb="9">
      <t>ジコヒョウゲン</t>
    </rPh>
    <rPh sb="9" eb="11">
      <t>コウザ</t>
    </rPh>
    <phoneticPr fontId="2"/>
  </si>
  <si>
    <t>開催月日</t>
    <rPh sb="0" eb="2">
      <t>カイサイ</t>
    </rPh>
    <rPh sb="2" eb="4">
      <t>ガッピ</t>
    </rPh>
    <phoneticPr fontId="2"/>
  </si>
  <si>
    <t>曜日</t>
    <rPh sb="0" eb="2">
      <t>ヨウビ</t>
    </rPh>
    <phoneticPr fontId="2"/>
  </si>
  <si>
    <t>開始時間</t>
    <rPh sb="0" eb="2">
      <t>カイシ</t>
    </rPh>
    <rPh sb="2" eb="4">
      <t>ジカン</t>
    </rPh>
    <phoneticPr fontId="2"/>
  </si>
  <si>
    <t>終了時間</t>
    <rPh sb="0" eb="2">
      <t>シュウリョウ</t>
    </rPh>
    <rPh sb="2" eb="4">
      <t>ジカン</t>
    </rPh>
    <phoneticPr fontId="2"/>
  </si>
  <si>
    <t>定員</t>
    <rPh sb="0" eb="2">
      <t>テイイン</t>
    </rPh>
    <phoneticPr fontId="2"/>
  </si>
  <si>
    <t>K</t>
  </si>
  <si>
    <t>N</t>
  </si>
  <si>
    <t>A001</t>
  </si>
  <si>
    <t>U</t>
  </si>
  <si>
    <t>受講率</t>
    <rPh sb="0" eb="3">
      <t>ジュコウリツ</t>
    </rPh>
    <phoneticPr fontId="2"/>
  </si>
  <si>
    <t>受講者数</t>
    <rPh sb="0" eb="3">
      <t>ジュコウシャ</t>
    </rPh>
    <rPh sb="3" eb="4">
      <t>スウ</t>
    </rPh>
    <phoneticPr fontId="2"/>
  </si>
  <si>
    <t>売上金額</t>
    <rPh sb="0" eb="2">
      <t>ウリアゲ</t>
    </rPh>
    <rPh sb="2" eb="4">
      <t>キンガク</t>
    </rPh>
    <phoneticPr fontId="2"/>
  </si>
  <si>
    <t>受講者数</t>
    <rPh sb="0" eb="4">
      <t>ジュコウシャスウ</t>
    </rPh>
    <phoneticPr fontId="2"/>
  </si>
  <si>
    <t>売上金額</t>
    <rPh sb="0" eb="4">
      <t>ウリアゲキンガク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</si>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</sst>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aaa"/>
    <numFmt numFmtId="177" formatCode="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6" fontId="0" fillId="0" borderId="1" xfId="1" applyFon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20" fontId="0" fillId="0" borderId="1" xfId="0" applyNumberForma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177" fontId="0" fillId="0" borderId="1" xfId="0" applyNumberFormat="1" applyBorder="1">
      <alignment vertical="center"/>
    </xf>
    <xf numFmtId="6" fontId="0" fillId="0" borderId="1" xfId="0" applyNumberFormat="1" applyBorder="1">
      <alignment vertical="center"/>
    </xf>
    <xf numFmtId="9" fontId="0" fillId="0" borderId="1" xfId="2" applyFont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3">
    <cellStyle name="パーセント" xfId="2" builtinId="5"/>
    <cellStyle name="通貨" xfId="1" builtinId="7"/>
    <cellStyle name="標準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09102-0DB1-4C5B-A1A0-3B7BF9B860CF}">
  <dimension ref="A1:B4"/>
  <sheetViews>
    <sheetView workbookViewId="0"/>
  </sheetViews>
  <sheetFormatPr defaultRowHeight="18.75" x14ac:dyDescent="0.4"/>
  <cols>
    <col min="1" max="1" width="15.125" bestFit="1" customWidth="1"/>
    <col min="2" max="2" width="11" bestFit="1" customWidth="1"/>
  </cols>
  <sheetData>
    <row r="1" spans="1:2" x14ac:dyDescent="0.4">
      <c r="A1" s="2" t="s">
        <v>0</v>
      </c>
      <c r="B1" s="2" t="s">
        <v>1</v>
      </c>
    </row>
    <row r="2" spans="1:2" x14ac:dyDescent="0.4">
      <c r="A2" s="1" t="s">
        <v>2</v>
      </c>
      <c r="B2" s="1" t="s">
        <v>5</v>
      </c>
    </row>
    <row r="3" spans="1:2" x14ac:dyDescent="0.4">
      <c r="A3" s="1" t="s">
        <v>3</v>
      </c>
      <c r="B3" s="1" t="s">
        <v>6</v>
      </c>
    </row>
    <row r="4" spans="1:2" x14ac:dyDescent="0.4">
      <c r="A4" s="1" t="s">
        <v>4</v>
      </c>
      <c r="B4" s="1" t="s">
        <v>7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7B38D-5E55-46AF-9609-8EF5E131C0A6}">
  <dimension ref="A1:D7"/>
  <sheetViews>
    <sheetView workbookViewId="0"/>
  </sheetViews>
  <sheetFormatPr defaultRowHeight="18.75" x14ac:dyDescent="0.4"/>
  <cols>
    <col min="1" max="1" width="15.125" bestFit="1" customWidth="1"/>
    <col min="2" max="2" width="8.875" bestFit="1" customWidth="1"/>
    <col min="3" max="3" width="27.625" bestFit="1" customWidth="1"/>
    <col min="4" max="4" width="8.125" bestFit="1" customWidth="1"/>
  </cols>
  <sheetData>
    <row r="1" spans="1:4" x14ac:dyDescent="0.4">
      <c r="A1" s="2" t="s">
        <v>8</v>
      </c>
      <c r="B1" s="2" t="s">
        <v>9</v>
      </c>
      <c r="C1" s="2" t="s">
        <v>10</v>
      </c>
      <c r="D1" s="2" t="s">
        <v>11</v>
      </c>
    </row>
    <row r="2" spans="1:4" x14ac:dyDescent="0.4">
      <c r="A2" s="1" t="s">
        <v>12</v>
      </c>
      <c r="B2" s="1" t="s">
        <v>13</v>
      </c>
      <c r="C2" s="1" t="s">
        <v>22</v>
      </c>
      <c r="D2" s="3">
        <v>6000</v>
      </c>
    </row>
    <row r="3" spans="1:4" x14ac:dyDescent="0.4">
      <c r="A3" s="1" t="s">
        <v>14</v>
      </c>
      <c r="B3" s="1" t="s">
        <v>13</v>
      </c>
      <c r="C3" s="1" t="s">
        <v>21</v>
      </c>
      <c r="D3" s="3">
        <v>18000</v>
      </c>
    </row>
    <row r="4" spans="1:4" x14ac:dyDescent="0.4">
      <c r="A4" s="1" t="s">
        <v>15</v>
      </c>
      <c r="B4" s="1" t="s">
        <v>19</v>
      </c>
      <c r="C4" s="1" t="s">
        <v>23</v>
      </c>
      <c r="D4" s="3">
        <v>18000</v>
      </c>
    </row>
    <row r="5" spans="1:4" x14ac:dyDescent="0.4">
      <c r="A5" s="1" t="s">
        <v>16</v>
      </c>
      <c r="B5" s="1" t="s">
        <v>19</v>
      </c>
      <c r="C5" s="1" t="s">
        <v>24</v>
      </c>
      <c r="D5" s="3">
        <v>20000</v>
      </c>
    </row>
    <row r="6" spans="1:4" x14ac:dyDescent="0.4">
      <c r="A6" s="1" t="s">
        <v>17</v>
      </c>
      <c r="B6" s="1" t="s">
        <v>20</v>
      </c>
      <c r="C6" s="1" t="s">
        <v>25</v>
      </c>
      <c r="D6" s="3">
        <v>4000</v>
      </c>
    </row>
    <row r="7" spans="1:4" x14ac:dyDescent="0.4">
      <c r="A7" s="1" t="s">
        <v>18</v>
      </c>
      <c r="B7" s="1" t="s">
        <v>20</v>
      </c>
      <c r="C7" s="1" t="s">
        <v>26</v>
      </c>
      <c r="D7" s="3">
        <v>2000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1CD62-00B2-41F0-9A81-72ADCF2C4D2B}">
  <dimension ref="A1:N17"/>
  <sheetViews>
    <sheetView workbookViewId="0"/>
  </sheetViews>
  <sheetFormatPr defaultRowHeight="18.75" x14ac:dyDescent="0.4"/>
  <cols>
    <col min="1" max="1" width="10.25" bestFit="1" customWidth="1"/>
    <col min="2" max="2" width="5.25" bestFit="1" customWidth="1"/>
    <col min="5" max="5" width="15.125" bestFit="1" customWidth="1"/>
    <col min="6" max="6" width="11" bestFit="1" customWidth="1"/>
    <col min="7" max="7" width="15.125" bestFit="1" customWidth="1"/>
    <col min="8" max="8" width="8.875" bestFit="1" customWidth="1"/>
    <col min="9" max="9" width="27.625" bestFit="1" customWidth="1"/>
    <col min="10" max="10" width="8.125" bestFit="1" customWidth="1"/>
    <col min="11" max="11" width="5.25" bestFit="1" customWidth="1"/>
  </cols>
  <sheetData>
    <row r="1" spans="1:14" x14ac:dyDescent="0.4">
      <c r="A1" s="6" t="s">
        <v>27</v>
      </c>
      <c r="B1" s="6" t="s">
        <v>28</v>
      </c>
      <c r="C1" s="6" t="s">
        <v>29</v>
      </c>
      <c r="D1" s="6" t="s">
        <v>30</v>
      </c>
      <c r="E1" s="6" t="s">
        <v>0</v>
      </c>
      <c r="F1" s="6" t="s">
        <v>1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31</v>
      </c>
      <c r="L1" s="6" t="s">
        <v>37</v>
      </c>
      <c r="M1" s="6" t="s">
        <v>36</v>
      </c>
      <c r="N1" s="6" t="s">
        <v>38</v>
      </c>
    </row>
    <row r="2" spans="1:14" x14ac:dyDescent="0.4">
      <c r="A2" s="7">
        <v>45386</v>
      </c>
      <c r="B2" s="4">
        <f t="shared" ref="B2:B17" si="0">A2</f>
        <v>45386</v>
      </c>
      <c r="C2" s="5">
        <v>0.58333333333333337</v>
      </c>
      <c r="D2" s="5">
        <v>0.70833333333333337</v>
      </c>
      <c r="E2" s="1" t="s">
        <v>2</v>
      </c>
      <c r="F2" s="1" t="str">
        <f>_xlfn.XLOOKUP(E2,スクールマスタ!$A$2:$A$4,スクールマスタ!$B$2:$B$4,"")</f>
        <v>京橋校</v>
      </c>
      <c r="G2" s="1" t="s">
        <v>12</v>
      </c>
      <c r="H2" s="1" t="str">
        <f>_xlfn.XLOOKUP($G2,セミナーマスタ!$A$2:$A$7,セミナーマスタ!B$2:B$7,"")</f>
        <v>投資</v>
      </c>
      <c r="I2" s="1" t="str">
        <f>_xlfn.XLOOKUP($G2,セミナーマスタ!$A$2:$A$7,セミナーマスタ!C$2:C$7,"")</f>
        <v>オンライン取引講座</v>
      </c>
      <c r="J2" s="3">
        <f>_xlfn.XLOOKUP($G2,セミナーマスタ!$A$2:$A$7,セミナーマスタ!D$2:D$7,"")</f>
        <v>6000</v>
      </c>
      <c r="K2" s="1">
        <v>40</v>
      </c>
      <c r="L2" s="1">
        <v>40</v>
      </c>
      <c r="M2" s="9">
        <f t="shared" ref="M2:M17" si="1">L2/K2</f>
        <v>1</v>
      </c>
      <c r="N2" s="8">
        <f t="shared" ref="N2:N17" si="2">J2*L2</f>
        <v>240000</v>
      </c>
    </row>
    <row r="3" spans="1:14" x14ac:dyDescent="0.4">
      <c r="A3" s="7">
        <v>45387</v>
      </c>
      <c r="B3" s="4">
        <f t="shared" si="0"/>
        <v>45387</v>
      </c>
      <c r="C3" s="5">
        <v>0.58333333333333337</v>
      </c>
      <c r="D3" s="5">
        <v>0.70833333333333337</v>
      </c>
      <c r="E3" s="1" t="s">
        <v>33</v>
      </c>
      <c r="F3" s="1" t="str">
        <f>_xlfn.XLOOKUP(E3,スクールマスタ!$A$2:$A$4,スクールマスタ!$B$2:$B$4,"")</f>
        <v>難波校</v>
      </c>
      <c r="G3" s="1" t="s">
        <v>17</v>
      </c>
      <c r="H3" s="1" t="str">
        <f>_xlfn.XLOOKUP($G3,セミナーマスタ!$A$2:$A$7,セミナーマスタ!B$2:B$7,"")</f>
        <v>就職</v>
      </c>
      <c r="I3" s="1" t="str">
        <f>_xlfn.XLOOKUP($G3,セミナーマスタ!$A$2:$A$7,セミナーマスタ!C$2:C$7,"")</f>
        <v>面接試験突破講座</v>
      </c>
      <c r="J3" s="3">
        <f>_xlfn.XLOOKUP($G3,セミナーマスタ!$A$2:$A$7,セミナーマスタ!D$2:D$7,"")</f>
        <v>4000</v>
      </c>
      <c r="K3" s="1">
        <v>30</v>
      </c>
      <c r="L3" s="1">
        <v>19</v>
      </c>
      <c r="M3" s="9">
        <f t="shared" si="1"/>
        <v>0.6333333333333333</v>
      </c>
      <c r="N3" s="8">
        <f t="shared" si="2"/>
        <v>76000</v>
      </c>
    </row>
    <row r="4" spans="1:14" x14ac:dyDescent="0.4">
      <c r="A4" s="7">
        <v>45388</v>
      </c>
      <c r="B4" s="4">
        <f t="shared" si="0"/>
        <v>45388</v>
      </c>
      <c r="C4" s="5">
        <v>0.41666666666666669</v>
      </c>
      <c r="D4" s="5">
        <v>0.54166666666666663</v>
      </c>
      <c r="E4" s="1" t="s">
        <v>32</v>
      </c>
      <c r="F4" s="1" t="str">
        <f>_xlfn.XLOOKUP(E4,スクールマスタ!$A$2:$A$4,スクールマスタ!$B$2:$B$4,"")</f>
        <v>京橋校</v>
      </c>
      <c r="G4" s="1" t="s">
        <v>15</v>
      </c>
      <c r="H4" s="1" t="str">
        <f>_xlfn.XLOOKUP($G4,セミナーマスタ!$A$2:$A$7,セミナーマスタ!B$2:B$7,"")</f>
        <v>経営</v>
      </c>
      <c r="I4" s="1" t="str">
        <f>_xlfn.XLOOKUP($G4,セミナーマスタ!$A$2:$A$7,セミナーマスタ!C$2:C$7,"")</f>
        <v>マーケティング講座</v>
      </c>
      <c r="J4" s="3">
        <f>_xlfn.XLOOKUP($G4,セミナーマスタ!$A$2:$A$7,セミナーマスタ!D$2:D$7,"")</f>
        <v>18000</v>
      </c>
      <c r="K4" s="1">
        <v>30</v>
      </c>
      <c r="L4" s="1">
        <v>15</v>
      </c>
      <c r="M4" s="9">
        <f t="shared" si="1"/>
        <v>0.5</v>
      </c>
      <c r="N4" s="8">
        <f t="shared" si="2"/>
        <v>270000</v>
      </c>
    </row>
    <row r="5" spans="1:14" x14ac:dyDescent="0.4">
      <c r="A5" s="7">
        <v>45389</v>
      </c>
      <c r="B5" s="4">
        <f t="shared" si="0"/>
        <v>45389</v>
      </c>
      <c r="C5" s="5">
        <v>0.70833333333333337</v>
      </c>
      <c r="D5" s="5">
        <v>0.83333333333333337</v>
      </c>
      <c r="E5" s="1" t="s">
        <v>33</v>
      </c>
      <c r="F5" s="1" t="str">
        <f>_xlfn.XLOOKUP(E5,スクールマスタ!$A$2:$A$4,スクールマスタ!$B$2:$B$4,"")</f>
        <v>難波校</v>
      </c>
      <c r="G5" s="1" t="s">
        <v>34</v>
      </c>
      <c r="H5" s="1" t="str">
        <f>_xlfn.XLOOKUP($G5,セミナーマスタ!$A$2:$A$7,セミナーマスタ!B$2:B$7,"")</f>
        <v>投資</v>
      </c>
      <c r="I5" s="1" t="str">
        <f>_xlfn.XLOOKUP($G5,セミナーマスタ!$A$2:$A$7,セミナーマスタ!C$2:C$7,"")</f>
        <v>オンライン取引講座</v>
      </c>
      <c r="J5" s="3">
        <f>_xlfn.XLOOKUP($G5,セミナーマスタ!$A$2:$A$7,セミナーマスタ!D$2:D$7,"")</f>
        <v>6000</v>
      </c>
      <c r="K5" s="1">
        <v>60</v>
      </c>
      <c r="L5" s="1">
        <v>38</v>
      </c>
      <c r="M5" s="9">
        <f t="shared" si="1"/>
        <v>0.6333333333333333</v>
      </c>
      <c r="N5" s="8">
        <f t="shared" si="2"/>
        <v>228000</v>
      </c>
    </row>
    <row r="6" spans="1:14" x14ac:dyDescent="0.4">
      <c r="A6" s="7">
        <v>45390</v>
      </c>
      <c r="B6" s="4">
        <f t="shared" si="0"/>
        <v>45390</v>
      </c>
      <c r="C6" s="5">
        <v>0.58333333333333337</v>
      </c>
      <c r="D6" s="5">
        <v>0.70833333333333337</v>
      </c>
      <c r="E6" s="1" t="s">
        <v>35</v>
      </c>
      <c r="F6" s="1" t="str">
        <f>_xlfn.XLOOKUP(E6,スクールマスタ!$A$2:$A$4,スクールマスタ!$B$2:$B$4,"")</f>
        <v>梅田校</v>
      </c>
      <c r="G6" s="1" t="s">
        <v>18</v>
      </c>
      <c r="H6" s="1" t="str">
        <f>_xlfn.XLOOKUP($G6,セミナーマスタ!$A$2:$A$7,セミナーマスタ!B$2:B$7,"")</f>
        <v>就職</v>
      </c>
      <c r="I6" s="1" t="str">
        <f>_xlfn.XLOOKUP($G6,セミナーマスタ!$A$2:$A$7,セミナーマスタ!C$2:C$7,"")</f>
        <v>自己分析・自己表現講座</v>
      </c>
      <c r="J6" s="3">
        <f>_xlfn.XLOOKUP($G6,セミナーマスタ!$A$2:$A$7,セミナーマスタ!D$2:D$7,"")</f>
        <v>2000</v>
      </c>
      <c r="K6" s="1">
        <v>20</v>
      </c>
      <c r="L6" s="1">
        <v>20</v>
      </c>
      <c r="M6" s="9">
        <f t="shared" si="1"/>
        <v>1</v>
      </c>
      <c r="N6" s="8">
        <f t="shared" si="2"/>
        <v>40000</v>
      </c>
    </row>
    <row r="7" spans="1:14" x14ac:dyDescent="0.4">
      <c r="A7" s="7">
        <v>45392</v>
      </c>
      <c r="B7" s="4">
        <f t="shared" si="0"/>
        <v>45392</v>
      </c>
      <c r="C7" s="5">
        <v>0.58333333333333337</v>
      </c>
      <c r="D7" s="5">
        <v>0.70833333333333337</v>
      </c>
      <c r="E7" s="1" t="s">
        <v>33</v>
      </c>
      <c r="F7" s="1" t="str">
        <f>_xlfn.XLOOKUP(E7,スクールマスタ!$A$2:$A$4,スクールマスタ!$B$2:$B$4,"")</f>
        <v>難波校</v>
      </c>
      <c r="G7" s="1" t="s">
        <v>16</v>
      </c>
      <c r="H7" s="1" t="str">
        <f>_xlfn.XLOOKUP($G7,セミナーマスタ!$A$2:$A$7,セミナーマスタ!B$2:B$7,"")</f>
        <v>経営</v>
      </c>
      <c r="I7" s="1" t="str">
        <f>_xlfn.XLOOKUP($G7,セミナーマスタ!$A$2:$A$7,セミナーマスタ!C$2:C$7,"")</f>
        <v>経営者のための経営分析講座</v>
      </c>
      <c r="J7" s="3">
        <f>_xlfn.XLOOKUP($G7,セミナーマスタ!$A$2:$A$7,セミナーマスタ!D$2:D$7,"")</f>
        <v>20000</v>
      </c>
      <c r="K7" s="1">
        <v>50</v>
      </c>
      <c r="L7" s="1">
        <v>16</v>
      </c>
      <c r="M7" s="9">
        <f t="shared" si="1"/>
        <v>0.32</v>
      </c>
      <c r="N7" s="8">
        <f t="shared" si="2"/>
        <v>320000</v>
      </c>
    </row>
    <row r="8" spans="1:14" x14ac:dyDescent="0.4">
      <c r="A8" s="7">
        <v>45393</v>
      </c>
      <c r="B8" s="4">
        <f t="shared" si="0"/>
        <v>45393</v>
      </c>
      <c r="C8" s="5">
        <v>0.58333333333333337</v>
      </c>
      <c r="D8" s="5">
        <v>0.70833333333333337</v>
      </c>
      <c r="E8" s="1" t="s">
        <v>35</v>
      </c>
      <c r="F8" s="1" t="str">
        <f>_xlfn.XLOOKUP(E8,スクールマスタ!$A$2:$A$4,スクールマスタ!$B$2:$B$4,"")</f>
        <v>梅田校</v>
      </c>
      <c r="G8" s="1" t="s">
        <v>17</v>
      </c>
      <c r="H8" s="1" t="str">
        <f>_xlfn.XLOOKUP($G8,セミナーマスタ!$A$2:$A$7,セミナーマスタ!B$2:B$7,"")</f>
        <v>就職</v>
      </c>
      <c r="I8" s="1" t="str">
        <f>_xlfn.XLOOKUP($G8,セミナーマスタ!$A$2:$A$7,セミナーマスタ!C$2:C$7,"")</f>
        <v>面接試験突破講座</v>
      </c>
      <c r="J8" s="3">
        <f>_xlfn.XLOOKUP($G8,セミナーマスタ!$A$2:$A$7,セミナーマスタ!D$2:D$7,"")</f>
        <v>4000</v>
      </c>
      <c r="K8" s="1">
        <v>20</v>
      </c>
      <c r="L8" s="1">
        <v>20</v>
      </c>
      <c r="M8" s="9">
        <f t="shared" si="1"/>
        <v>1</v>
      </c>
      <c r="N8" s="8">
        <f t="shared" si="2"/>
        <v>80000</v>
      </c>
    </row>
    <row r="9" spans="1:14" x14ac:dyDescent="0.4">
      <c r="A9" s="7">
        <v>45397</v>
      </c>
      <c r="B9" s="4">
        <f t="shared" si="0"/>
        <v>45397</v>
      </c>
      <c r="C9" s="5">
        <v>0.41666666666666669</v>
      </c>
      <c r="D9" s="5">
        <v>0.54166666666666663</v>
      </c>
      <c r="E9" s="1" t="s">
        <v>32</v>
      </c>
      <c r="F9" s="1" t="str">
        <f>_xlfn.XLOOKUP(E9,スクールマスタ!$A$2:$A$4,スクールマスタ!$B$2:$B$4,"")</f>
        <v>京橋校</v>
      </c>
      <c r="G9" s="1" t="s">
        <v>16</v>
      </c>
      <c r="H9" s="1" t="str">
        <f>_xlfn.XLOOKUP($G9,セミナーマスタ!$A$2:$A$7,セミナーマスタ!B$2:B$7,"")</f>
        <v>経営</v>
      </c>
      <c r="I9" s="1" t="str">
        <f>_xlfn.XLOOKUP($G9,セミナーマスタ!$A$2:$A$7,セミナーマスタ!C$2:C$7,"")</f>
        <v>経営者のための経営分析講座</v>
      </c>
      <c r="J9" s="3">
        <f>_xlfn.XLOOKUP($G9,セミナーマスタ!$A$2:$A$7,セミナーマスタ!D$2:D$7,"")</f>
        <v>20000</v>
      </c>
      <c r="K9" s="1">
        <v>30</v>
      </c>
      <c r="L9" s="1">
        <v>24</v>
      </c>
      <c r="M9" s="9">
        <f t="shared" si="1"/>
        <v>0.8</v>
      </c>
      <c r="N9" s="8">
        <f t="shared" si="2"/>
        <v>480000</v>
      </c>
    </row>
    <row r="10" spans="1:14" x14ac:dyDescent="0.4">
      <c r="A10" s="7">
        <v>45398</v>
      </c>
      <c r="B10" s="4">
        <f t="shared" si="0"/>
        <v>45398</v>
      </c>
      <c r="C10" s="5">
        <v>0.70833333333333337</v>
      </c>
      <c r="D10" s="5">
        <v>0.83333333333333337</v>
      </c>
      <c r="E10" s="1" t="s">
        <v>33</v>
      </c>
      <c r="F10" s="1" t="str">
        <f>_xlfn.XLOOKUP(E10,スクールマスタ!$A$2:$A$4,スクールマスタ!$B$2:$B$4,"")</f>
        <v>難波校</v>
      </c>
      <c r="G10" s="1" t="s">
        <v>14</v>
      </c>
      <c r="H10" s="1" t="str">
        <f>_xlfn.XLOOKUP($G10,セミナーマスタ!$A$2:$A$7,セミナーマスタ!B$2:B$7,"")</f>
        <v>投資</v>
      </c>
      <c r="I10" s="1" t="str">
        <f>_xlfn.XLOOKUP($G10,セミナーマスタ!$A$2:$A$7,セミナーマスタ!C$2:C$7,"")</f>
        <v>初心者のための資産運用講座</v>
      </c>
      <c r="J10" s="3">
        <f>_xlfn.XLOOKUP($G10,セミナーマスタ!$A$2:$A$7,セミナーマスタ!D$2:D$7,"")</f>
        <v>18000</v>
      </c>
      <c r="K10" s="1">
        <v>60</v>
      </c>
      <c r="L10" s="1">
        <v>43</v>
      </c>
      <c r="M10" s="9">
        <f t="shared" si="1"/>
        <v>0.71666666666666667</v>
      </c>
      <c r="N10" s="8">
        <f t="shared" si="2"/>
        <v>774000</v>
      </c>
    </row>
    <row r="11" spans="1:14" x14ac:dyDescent="0.4">
      <c r="A11" s="7">
        <v>45399</v>
      </c>
      <c r="B11" s="4">
        <f t="shared" si="0"/>
        <v>45399</v>
      </c>
      <c r="C11" s="5">
        <v>0.70833333333333337</v>
      </c>
      <c r="D11" s="5">
        <v>0.83333333333333337</v>
      </c>
      <c r="E11" s="1" t="s">
        <v>35</v>
      </c>
      <c r="F11" s="1" t="str">
        <f>_xlfn.XLOOKUP(E11,スクールマスタ!$A$2:$A$4,スクールマスタ!$B$2:$B$4,"")</f>
        <v>梅田校</v>
      </c>
      <c r="G11" s="1" t="s">
        <v>15</v>
      </c>
      <c r="H11" s="1" t="str">
        <f>_xlfn.XLOOKUP($G11,セミナーマスタ!$A$2:$A$7,セミナーマスタ!B$2:B$7,"")</f>
        <v>経営</v>
      </c>
      <c r="I11" s="1" t="str">
        <f>_xlfn.XLOOKUP($G11,セミナーマスタ!$A$2:$A$7,セミナーマスタ!C$2:C$7,"")</f>
        <v>マーケティング講座</v>
      </c>
      <c r="J11" s="3">
        <f>_xlfn.XLOOKUP($G11,セミナーマスタ!$A$2:$A$7,セミナーマスタ!D$2:D$7,"")</f>
        <v>18000</v>
      </c>
      <c r="K11" s="1">
        <v>30</v>
      </c>
      <c r="L11" s="1">
        <v>22</v>
      </c>
      <c r="M11" s="9">
        <f t="shared" si="1"/>
        <v>0.73333333333333328</v>
      </c>
      <c r="N11" s="8">
        <f t="shared" si="2"/>
        <v>396000</v>
      </c>
    </row>
    <row r="12" spans="1:14" x14ac:dyDescent="0.4">
      <c r="A12" s="7">
        <v>45400</v>
      </c>
      <c r="B12" s="4">
        <f t="shared" si="0"/>
        <v>45400</v>
      </c>
      <c r="C12" s="5">
        <v>0.39583333333333331</v>
      </c>
      <c r="D12" s="5">
        <v>0.52083333333333337</v>
      </c>
      <c r="E12" s="1" t="s">
        <v>35</v>
      </c>
      <c r="F12" s="1" t="str">
        <f>_xlfn.XLOOKUP(E12,スクールマスタ!$A$2:$A$4,スクールマスタ!$B$2:$B$4,"")</f>
        <v>梅田校</v>
      </c>
      <c r="G12" s="1" t="s">
        <v>34</v>
      </c>
      <c r="H12" s="1" t="str">
        <f>_xlfn.XLOOKUP($G12,セミナーマスタ!$A$2:$A$7,セミナーマスタ!B$2:B$7,"")</f>
        <v>投資</v>
      </c>
      <c r="I12" s="1" t="str">
        <f>_xlfn.XLOOKUP($G12,セミナーマスタ!$A$2:$A$7,セミナーマスタ!C$2:C$7,"")</f>
        <v>オンライン取引講座</v>
      </c>
      <c r="J12" s="3">
        <f>_xlfn.XLOOKUP($G12,セミナーマスタ!$A$2:$A$7,セミナーマスタ!D$2:D$7,"")</f>
        <v>6000</v>
      </c>
      <c r="K12" s="1">
        <v>30</v>
      </c>
      <c r="L12" s="1">
        <v>30</v>
      </c>
      <c r="M12" s="9">
        <f t="shared" si="1"/>
        <v>1</v>
      </c>
      <c r="N12" s="8">
        <f t="shared" si="2"/>
        <v>180000</v>
      </c>
    </row>
    <row r="13" spans="1:14" x14ac:dyDescent="0.4">
      <c r="A13" s="7">
        <v>45405</v>
      </c>
      <c r="B13" s="4">
        <f t="shared" si="0"/>
        <v>45405</v>
      </c>
      <c r="C13" s="5">
        <v>0.39583333333333331</v>
      </c>
      <c r="D13" s="5">
        <v>0.52083333333333337</v>
      </c>
      <c r="E13" s="1" t="s">
        <v>35</v>
      </c>
      <c r="F13" s="1" t="str">
        <f>_xlfn.XLOOKUP(E13,スクールマスタ!$A$2:$A$4,スクールマスタ!$B$2:$B$4,"")</f>
        <v>梅田校</v>
      </c>
      <c r="G13" s="1" t="s">
        <v>14</v>
      </c>
      <c r="H13" s="1" t="str">
        <f>_xlfn.XLOOKUP($G13,セミナーマスタ!$A$2:$A$7,セミナーマスタ!B$2:B$7,"")</f>
        <v>投資</v>
      </c>
      <c r="I13" s="1" t="str">
        <f>_xlfn.XLOOKUP($G13,セミナーマスタ!$A$2:$A$7,セミナーマスタ!C$2:C$7,"")</f>
        <v>初心者のための資産運用講座</v>
      </c>
      <c r="J13" s="3">
        <f>_xlfn.XLOOKUP($G13,セミナーマスタ!$A$2:$A$7,セミナーマスタ!D$2:D$7,"")</f>
        <v>18000</v>
      </c>
      <c r="K13" s="1">
        <v>30</v>
      </c>
      <c r="L13" s="1">
        <v>26</v>
      </c>
      <c r="M13" s="9">
        <f t="shared" si="1"/>
        <v>0.8666666666666667</v>
      </c>
      <c r="N13" s="8">
        <f t="shared" si="2"/>
        <v>468000</v>
      </c>
    </row>
    <row r="14" spans="1:14" x14ac:dyDescent="0.4">
      <c r="A14" s="7">
        <v>45406</v>
      </c>
      <c r="B14" s="4">
        <f t="shared" si="0"/>
        <v>45406</v>
      </c>
      <c r="C14" s="5">
        <v>0.58333333333333337</v>
      </c>
      <c r="D14" s="5">
        <v>0.70833333333333337</v>
      </c>
      <c r="E14" s="1" t="s">
        <v>33</v>
      </c>
      <c r="F14" s="1" t="str">
        <f>_xlfn.XLOOKUP(E14,スクールマスタ!$A$2:$A$4,スクールマスタ!$B$2:$B$4,"")</f>
        <v>難波校</v>
      </c>
      <c r="G14" s="1" t="s">
        <v>15</v>
      </c>
      <c r="H14" s="1" t="str">
        <f>_xlfn.XLOOKUP($G14,セミナーマスタ!$A$2:$A$7,セミナーマスタ!B$2:B$7,"")</f>
        <v>経営</v>
      </c>
      <c r="I14" s="1" t="str">
        <f>_xlfn.XLOOKUP($G14,セミナーマスタ!$A$2:$A$7,セミナーマスタ!C$2:C$7,"")</f>
        <v>マーケティング講座</v>
      </c>
      <c r="J14" s="3">
        <f>_xlfn.XLOOKUP($G14,セミナーマスタ!$A$2:$A$7,セミナーマスタ!D$2:D$7,"")</f>
        <v>18000</v>
      </c>
      <c r="K14" s="1">
        <v>50</v>
      </c>
      <c r="L14" s="1">
        <v>25</v>
      </c>
      <c r="M14" s="9">
        <f t="shared" si="1"/>
        <v>0.5</v>
      </c>
      <c r="N14" s="8">
        <f t="shared" si="2"/>
        <v>450000</v>
      </c>
    </row>
    <row r="15" spans="1:14" x14ac:dyDescent="0.4">
      <c r="A15" s="7">
        <v>45406</v>
      </c>
      <c r="B15" s="4">
        <f t="shared" si="0"/>
        <v>45406</v>
      </c>
      <c r="C15" s="5">
        <v>0.70833333333333337</v>
      </c>
      <c r="D15" s="5">
        <v>0.83333333333333337</v>
      </c>
      <c r="E15" s="1" t="s">
        <v>35</v>
      </c>
      <c r="F15" s="1" t="str">
        <f>_xlfn.XLOOKUP(E15,スクールマスタ!$A$2:$A$4,スクールマスタ!$B$2:$B$4,"")</f>
        <v>梅田校</v>
      </c>
      <c r="G15" s="1" t="s">
        <v>16</v>
      </c>
      <c r="H15" s="1" t="str">
        <f>_xlfn.XLOOKUP($G15,セミナーマスタ!$A$2:$A$7,セミナーマスタ!B$2:B$7,"")</f>
        <v>経営</v>
      </c>
      <c r="I15" s="1" t="str">
        <f>_xlfn.XLOOKUP($G15,セミナーマスタ!$A$2:$A$7,セミナーマスタ!C$2:C$7,"")</f>
        <v>経営者のための経営分析講座</v>
      </c>
      <c r="J15" s="3">
        <f>_xlfn.XLOOKUP($G15,セミナーマスタ!$A$2:$A$7,セミナーマスタ!D$2:D$7,"")</f>
        <v>20000</v>
      </c>
      <c r="K15" s="1">
        <v>30</v>
      </c>
      <c r="L15" s="1">
        <v>29</v>
      </c>
      <c r="M15" s="9">
        <f t="shared" si="1"/>
        <v>0.96666666666666667</v>
      </c>
      <c r="N15" s="8">
        <f t="shared" si="2"/>
        <v>580000</v>
      </c>
    </row>
    <row r="16" spans="1:14" x14ac:dyDescent="0.4">
      <c r="A16" s="7">
        <v>45408</v>
      </c>
      <c r="B16" s="4">
        <f t="shared" si="0"/>
        <v>45408</v>
      </c>
      <c r="C16" s="5">
        <v>0.58333333333333337</v>
      </c>
      <c r="D16" s="5">
        <v>0.70833333333333337</v>
      </c>
      <c r="E16" s="1" t="s">
        <v>32</v>
      </c>
      <c r="F16" s="1" t="str">
        <f>_xlfn.XLOOKUP(E16,スクールマスタ!$A$2:$A$4,スクールマスタ!$B$2:$B$4,"")</f>
        <v>京橋校</v>
      </c>
      <c r="G16" s="1" t="s">
        <v>18</v>
      </c>
      <c r="H16" s="1" t="str">
        <f>_xlfn.XLOOKUP($G16,セミナーマスタ!$A$2:$A$7,セミナーマスタ!B$2:B$7,"")</f>
        <v>就職</v>
      </c>
      <c r="I16" s="1" t="str">
        <f>_xlfn.XLOOKUP($G16,セミナーマスタ!$A$2:$A$7,セミナーマスタ!C$2:C$7,"")</f>
        <v>自己分析・自己表現講座</v>
      </c>
      <c r="J16" s="3">
        <f>_xlfn.XLOOKUP($G16,セミナーマスタ!$A$2:$A$7,セミナーマスタ!D$2:D$7,"")</f>
        <v>2000</v>
      </c>
      <c r="K16" s="1">
        <v>20</v>
      </c>
      <c r="L16" s="1">
        <v>20</v>
      </c>
      <c r="M16" s="9">
        <f t="shared" si="1"/>
        <v>1</v>
      </c>
      <c r="N16" s="8">
        <f t="shared" si="2"/>
        <v>40000</v>
      </c>
    </row>
    <row r="17" spans="1:14" x14ac:dyDescent="0.4">
      <c r="A17" s="7">
        <v>45411</v>
      </c>
      <c r="B17" s="4">
        <f t="shared" si="0"/>
        <v>45411</v>
      </c>
      <c r="C17" s="5">
        <v>0.70833333333333337</v>
      </c>
      <c r="D17" s="5">
        <v>0.83333333333333337</v>
      </c>
      <c r="E17" s="1" t="s">
        <v>32</v>
      </c>
      <c r="F17" s="1" t="str">
        <f>_xlfn.XLOOKUP(E17,スクールマスタ!$A$2:$A$4,スクールマスタ!$B$2:$B$4,"")</f>
        <v>京橋校</v>
      </c>
      <c r="G17" s="1" t="s">
        <v>14</v>
      </c>
      <c r="H17" s="1" t="str">
        <f>_xlfn.XLOOKUP($G17,セミナーマスタ!$A$2:$A$7,セミナーマスタ!B$2:B$7,"")</f>
        <v>投資</v>
      </c>
      <c r="I17" s="1" t="str">
        <f>_xlfn.XLOOKUP($G17,セミナーマスタ!$A$2:$A$7,セミナーマスタ!C$2:C$7,"")</f>
        <v>初心者のための資産運用講座</v>
      </c>
      <c r="J17" s="3">
        <f>_xlfn.XLOOKUP($G17,セミナーマスタ!$A$2:$A$7,セミナーマスタ!D$2:D$7,"")</f>
        <v>18000</v>
      </c>
      <c r="K17" s="1">
        <v>40</v>
      </c>
      <c r="L17" s="1">
        <v>28</v>
      </c>
      <c r="M17" s="9">
        <f t="shared" si="1"/>
        <v>0.7</v>
      </c>
      <c r="N17" s="8">
        <f t="shared" si="2"/>
        <v>504000</v>
      </c>
    </row>
  </sheetData>
  <sortState xmlns:xlrd2="http://schemas.microsoft.com/office/spreadsheetml/2017/richdata2" ref="A2:N17">
    <sortCondition ref="A1:A17"/>
  </sortState>
  <phoneticPr fontId="2"/>
  <conditionalFormatting sqref="M2:M17">
    <cfRule type="cellIs" dxfId="0" priority="1" operator="greaterThanOrEqual">
      <formula>0.9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D35BD-0AC5-42AC-8B4B-BCF2E82CD4D4}">
  <dimension ref="A1:D8"/>
  <sheetViews>
    <sheetView tabSelected="1" workbookViewId="0"/>
  </sheetViews>
  <sheetFormatPr defaultRowHeight="18.75" x14ac:dyDescent="0.4"/>
  <cols>
    <col min="1" max="1" width="14.625" customWidth="1"/>
    <col min="2" max="2" width="27.625" bestFit="1" customWidth="1"/>
    <col min="3" max="4" width="14.625" customWidth="1"/>
  </cols>
  <sheetData>
    <row r="1" spans="1:4" x14ac:dyDescent="0.4">
      <c r="A1" s="2" t="s">
        <v>8</v>
      </c>
      <c r="B1" s="2" t="s">
        <v>10</v>
      </c>
      <c r="C1" s="2" t="s">
        <v>39</v>
      </c>
      <c r="D1" s="2" t="s">
        <v>40</v>
      </c>
    </row>
    <row r="2" spans="1:4" x14ac:dyDescent="0.4">
      <c r="A2" s="1" t="s">
        <v>12</v>
      </c>
      <c r="B2" s="1" t="s">
        <v>22</v>
      </c>
      <c r="C2" s="1">
        <f>SUMIF(開催セミナー一覧表!$G$2:$G$17,セミナー別集計表!$A2,開催セミナー一覧表!$L$2:$L$17)</f>
        <v>108</v>
      </c>
      <c r="D2" s="3">
        <f>SUMIF(開催セミナー一覧表!$G$2:$G$17,セミナー別集計表!$A2,開催セミナー一覧表!$N$2:$N$17)</f>
        <v>648000</v>
      </c>
    </row>
    <row r="3" spans="1:4" x14ac:dyDescent="0.4">
      <c r="A3" s="1" t="s">
        <v>14</v>
      </c>
      <c r="B3" s="1" t="s">
        <v>21</v>
      </c>
      <c r="C3" s="1">
        <f>SUMIF(開催セミナー一覧表!$G$2:$G$17,セミナー別集計表!$A3,開催セミナー一覧表!$L$2:$L$17)</f>
        <v>97</v>
      </c>
      <c r="D3" s="3">
        <f>SUMIF(開催セミナー一覧表!$G$2:$G$17,セミナー別集計表!$A3,開催セミナー一覧表!$N$2:$N$17)</f>
        <v>1746000</v>
      </c>
    </row>
    <row r="4" spans="1:4" x14ac:dyDescent="0.4">
      <c r="A4" s="1" t="s">
        <v>15</v>
      </c>
      <c r="B4" s="1" t="s">
        <v>23</v>
      </c>
      <c r="C4" s="1">
        <f>SUMIF(開催セミナー一覧表!$G$2:$G$17,セミナー別集計表!$A4,開催セミナー一覧表!$L$2:$L$17)</f>
        <v>62</v>
      </c>
      <c r="D4" s="3">
        <f>SUMIF(開催セミナー一覧表!$G$2:$G$17,セミナー別集計表!$A4,開催セミナー一覧表!$N$2:$N$17)</f>
        <v>1116000</v>
      </c>
    </row>
    <row r="5" spans="1:4" x14ac:dyDescent="0.4">
      <c r="A5" s="1" t="s">
        <v>16</v>
      </c>
      <c r="B5" s="1" t="s">
        <v>24</v>
      </c>
      <c r="C5" s="1">
        <f>SUMIF(開催セミナー一覧表!$G$2:$G$17,セミナー別集計表!$A5,開催セミナー一覧表!$L$2:$L$17)</f>
        <v>69</v>
      </c>
      <c r="D5" s="3">
        <f>SUMIF(開催セミナー一覧表!$G$2:$G$17,セミナー別集計表!$A5,開催セミナー一覧表!$N$2:$N$17)</f>
        <v>1380000</v>
      </c>
    </row>
    <row r="6" spans="1:4" x14ac:dyDescent="0.4">
      <c r="A6" s="1" t="s">
        <v>17</v>
      </c>
      <c r="B6" s="1" t="s">
        <v>25</v>
      </c>
      <c r="C6" s="1">
        <f>SUMIF(開催セミナー一覧表!$G$2:$G$17,セミナー別集計表!$A6,開催セミナー一覧表!$L$2:$L$17)</f>
        <v>39</v>
      </c>
      <c r="D6" s="3">
        <f>SUMIF(開催セミナー一覧表!$G$2:$G$17,セミナー別集計表!$A6,開催セミナー一覧表!$N$2:$N$17)</f>
        <v>156000</v>
      </c>
    </row>
    <row r="7" spans="1:4" x14ac:dyDescent="0.4">
      <c r="A7" s="1" t="s">
        <v>18</v>
      </c>
      <c r="B7" s="1" t="s">
        <v>26</v>
      </c>
      <c r="C7" s="1">
        <f>SUMIF(開催セミナー一覧表!$G$2:$G$17,セミナー別集計表!$A7,開催セミナー一覧表!$L$2:$L$17)</f>
        <v>40</v>
      </c>
      <c r="D7" s="3">
        <f>SUMIF(開催セミナー一覧表!$G$2:$G$17,セミナー別集計表!$A7,開催セミナー一覧表!$N$2:$N$17)</f>
        <v>80000</v>
      </c>
    </row>
    <row r="8" spans="1:4" x14ac:dyDescent="0.4">
      <c r="A8" s="10" t="s">
        <v>41</v>
      </c>
      <c r="B8" s="11"/>
      <c r="C8" s="1">
        <f t="shared" ref="C8:D8" si="0">SUM(C2:C7)</f>
        <v>415</v>
      </c>
      <c r="D8" s="3">
        <f t="shared" si="0"/>
        <v>5126000</v>
      </c>
    </row>
  </sheetData>
  <mergeCells count="1">
    <mergeCell ref="A8:B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スクールマスタ</vt:lpstr>
      <vt:lpstr>セミナーマスタ</vt:lpstr>
      <vt:lpstr>開催セミナー一覧表</vt:lpstr>
      <vt:lpstr>セミナー別集計表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2023-09-22T00:34:09Z</dcterms:created>
  <dcterms:modified xsi:type="dcterms:W3CDTF">2023-09-25T05:24:33Z</dcterms:modified>
</cp:coreProperties>
</file>