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52_Excelではじめるデータ分析\03_題材\03_べた読み合わせ後修正\"/>
    </mc:Choice>
  </mc:AlternateContent>
  <xr:revisionPtr revIDLastSave="0" documentId="13_ncr:1_{983A3C5C-A21C-4ACE-8B5A-83D3BA944D1A}" xr6:coauthVersionLast="45" xr6:coauthVersionMax="47" xr10:uidLastSave="{00000000-0000-0000-0000-000000000000}"/>
  <bookViews>
    <workbookView xWindow="384" yWindow="432" windowWidth="19560" windowHeight="11628" xr2:uid="{38E8992F-A9B0-4C1A-BD96-E6679E989204}"/>
  </bookViews>
  <sheets>
    <sheet name="価格シミュレーション" sheetId="2" r:id="rId1"/>
    <sheet name="広告シミュレーション" sheetId="3" r:id="rId2"/>
  </sheets>
  <definedNames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広告シミュレーション!$B$6:$D$6</definedName>
    <definedName name="solver_lhs2" localSheetId="1" hidden="1">広告シミュレーション!$E$7</definedName>
    <definedName name="solver_lhs3" localSheetId="1" hidden="1">広告シミュレーション!$E$8</definedName>
    <definedName name="solver_lhs4" localSheetId="1" hidden="1">広告シミュレーション!$E$8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el2" localSheetId="1" hidden="1">1</definedName>
    <definedName name="solver_rel3" localSheetId="1" hidden="1">3</definedName>
    <definedName name="solver_rel4" localSheetId="1" hidden="1">3</definedName>
    <definedName name="solver_rhs1" localSheetId="1" hidden="1">1</definedName>
    <definedName name="solver_rhs2" localSheetId="1" hidden="1">広告シミュレーション!$H$3</definedName>
    <definedName name="solver_rhs3" localSheetId="1" hidden="1">広告シミュレーション!$H$4</definedName>
    <definedName name="solver_rhs4" localSheetId="1" hidden="1">広告シミュレーション!$H$4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2" l="1"/>
  <c r="B6" i="2"/>
  <c r="E4" i="3" l="1"/>
  <c r="E5" i="3"/>
  <c r="E6" i="3"/>
  <c r="D8" i="3" l="1"/>
  <c r="C8" i="3"/>
  <c r="B8" i="3"/>
  <c r="D7" i="3"/>
  <c r="C7" i="3"/>
  <c r="B7" i="3"/>
  <c r="E8" i="3" l="1"/>
  <c r="E7" i="3"/>
  <c r="K10" i="2"/>
  <c r="K9" i="2"/>
  <c r="K8" i="2"/>
  <c r="K7" i="2"/>
  <c r="K6" i="2"/>
  <c r="K5" i="2"/>
  <c r="K4" i="2"/>
  <c r="K3" i="2"/>
  <c r="B5" i="2"/>
  <c r="B8" i="2" l="1"/>
  <c r="B9" i="2" s="1"/>
</calcChain>
</file>

<file path=xl/sharedStrings.xml><?xml version="1.0" encoding="utf-8"?>
<sst xmlns="http://schemas.openxmlformats.org/spreadsheetml/2006/main" count="42" uniqueCount="37">
  <si>
    <t>売上個数</t>
    <rPh sb="0" eb="4">
      <t>ウリアゲコスウ</t>
    </rPh>
    <phoneticPr fontId="2"/>
  </si>
  <si>
    <t>キャロット</t>
  </si>
  <si>
    <t>いちごミックス</t>
  </si>
  <si>
    <t>ケール＆レモン</t>
  </si>
  <si>
    <t>バナナミルク</t>
  </si>
  <si>
    <t>ブルーベリーヨーグルト</t>
  </si>
  <si>
    <t>フレッシュトマト</t>
  </si>
  <si>
    <t>ホワイトピーチ</t>
  </si>
  <si>
    <t>マスクメロン</t>
  </si>
  <si>
    <t>商品名</t>
    <rPh sb="0" eb="3">
      <t>ショウヒンメイ</t>
    </rPh>
    <phoneticPr fontId="2"/>
  </si>
  <si>
    <t>個数</t>
    <rPh sb="0" eb="2">
      <t>コスウ</t>
    </rPh>
    <phoneticPr fontId="2"/>
  </si>
  <si>
    <t>順位</t>
    <rPh sb="0" eb="2">
      <t>ジュンイ</t>
    </rPh>
    <phoneticPr fontId="2"/>
  </si>
  <si>
    <t>売上金額</t>
    <rPh sb="0" eb="4">
      <t>ウリアゲキンガク</t>
    </rPh>
    <phoneticPr fontId="2"/>
  </si>
  <si>
    <t>原材料費</t>
    <rPh sb="0" eb="4">
      <t>ゲンザイリョウヒ</t>
    </rPh>
    <phoneticPr fontId="2"/>
  </si>
  <si>
    <t>その他費用</t>
    <rPh sb="2" eb="3">
      <t>タ</t>
    </rPh>
    <rPh sb="3" eb="5">
      <t>ヒヨウ</t>
    </rPh>
    <phoneticPr fontId="2"/>
  </si>
  <si>
    <t>利益</t>
    <rPh sb="0" eb="2">
      <t>リエキ</t>
    </rPh>
    <phoneticPr fontId="2"/>
  </si>
  <si>
    <t>費用計</t>
    <rPh sb="0" eb="2">
      <t>ヒヨウ</t>
    </rPh>
    <rPh sb="2" eb="3">
      <t>ケイ</t>
    </rPh>
    <phoneticPr fontId="2"/>
  </si>
  <si>
    <t>新商品キャロット&amp;マンゴー試算表</t>
    <rPh sb="0" eb="3">
      <t>シンショウヒン</t>
    </rPh>
    <rPh sb="13" eb="16">
      <t>シサンヒョウ</t>
    </rPh>
    <phoneticPr fontId="2"/>
  </si>
  <si>
    <t>円</t>
    <rPh sb="0" eb="1">
      <t>エン</t>
    </rPh>
    <phoneticPr fontId="2"/>
  </si>
  <si>
    <t>個</t>
    <rPh sb="0" eb="1">
      <t>コ</t>
    </rPh>
    <phoneticPr fontId="2"/>
  </si>
  <si>
    <t>円（1個あたり80円として試算）</t>
    <rPh sb="0" eb="1">
      <t>エン</t>
    </rPh>
    <rPh sb="3" eb="4">
      <t>コ</t>
    </rPh>
    <rPh sb="9" eb="10">
      <t>エン</t>
    </rPh>
    <rPh sb="13" eb="15">
      <t>シサン</t>
    </rPh>
    <phoneticPr fontId="2"/>
  </si>
  <si>
    <t>円（1個あたり30円として試算）</t>
    <rPh sb="0" eb="1">
      <t>エン</t>
    </rPh>
    <rPh sb="3" eb="4">
      <t>コ</t>
    </rPh>
    <rPh sb="9" eb="10">
      <t>エン</t>
    </rPh>
    <rPh sb="13" eb="15">
      <t>シサン</t>
    </rPh>
    <phoneticPr fontId="2"/>
  </si>
  <si>
    <t>宣伝費試算表</t>
    <rPh sb="0" eb="3">
      <t>センデンヒ</t>
    </rPh>
    <rPh sb="3" eb="6">
      <t>シサンヒョウ</t>
    </rPh>
    <phoneticPr fontId="2"/>
  </si>
  <si>
    <t>媒体</t>
    <rPh sb="0" eb="2">
      <t>バイタイ</t>
    </rPh>
    <phoneticPr fontId="2"/>
  </si>
  <si>
    <t>車内広告</t>
    <rPh sb="0" eb="4">
      <t>シャナイコウコク</t>
    </rPh>
    <phoneticPr fontId="2"/>
  </si>
  <si>
    <t>SNS（A）</t>
    <phoneticPr fontId="2"/>
  </si>
  <si>
    <t>SNS（B）</t>
    <phoneticPr fontId="2"/>
  </si>
  <si>
    <t>計</t>
    <rPh sb="0" eb="1">
      <t>ケイ</t>
    </rPh>
    <phoneticPr fontId="2"/>
  </si>
  <si>
    <t>宣伝費用予算</t>
    <rPh sb="0" eb="4">
      <t>センデンヒヨウ</t>
    </rPh>
    <rPh sb="4" eb="6">
      <t>ヨサン</t>
    </rPh>
    <phoneticPr fontId="2"/>
  </si>
  <si>
    <t>宣伝費用（円）</t>
    <rPh sb="0" eb="2">
      <t>センデン</t>
    </rPh>
    <rPh sb="2" eb="4">
      <t>ヒヨウ</t>
    </rPh>
    <rPh sb="5" eb="6">
      <t>エン</t>
    </rPh>
    <phoneticPr fontId="2"/>
  </si>
  <si>
    <t>販売効果</t>
    <rPh sb="0" eb="4">
      <t>ハンバイコウカ</t>
    </rPh>
    <phoneticPr fontId="2"/>
  </si>
  <si>
    <t>販売効果（個）</t>
    <rPh sb="0" eb="4">
      <t>ハンバイコウカ</t>
    </rPh>
    <rPh sb="5" eb="6">
      <t>コ</t>
    </rPh>
    <phoneticPr fontId="2"/>
  </si>
  <si>
    <t>回数</t>
    <rPh sb="0" eb="2">
      <t>カイスウ</t>
    </rPh>
    <phoneticPr fontId="2"/>
  </si>
  <si>
    <t>宣伝費用 合計</t>
    <rPh sb="0" eb="2">
      <t>センデン</t>
    </rPh>
    <rPh sb="2" eb="4">
      <t>ヒヨウ</t>
    </rPh>
    <rPh sb="5" eb="7">
      <t>ゴウケイ</t>
    </rPh>
    <phoneticPr fontId="2"/>
  </si>
  <si>
    <t>販売効果 合計</t>
    <rPh sb="0" eb="4">
      <t>ハンバイコウカ</t>
    </rPh>
    <rPh sb="5" eb="7">
      <t>ゴウケイ</t>
    </rPh>
    <phoneticPr fontId="2"/>
  </si>
  <si>
    <t>◆参考（7月売上）</t>
    <rPh sb="1" eb="3">
      <t>サンコウ</t>
    </rPh>
    <rPh sb="5" eb="6">
      <t>ガツ</t>
    </rPh>
    <rPh sb="6" eb="8">
      <t>ウリアゲ</t>
    </rPh>
    <phoneticPr fontId="2"/>
  </si>
  <si>
    <t>価格</t>
    <rPh sb="0" eb="2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</si>
</sst>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0" xfId="0" applyFill="1">
      <alignment vertical="center"/>
    </xf>
    <xf numFmtId="38" fontId="0" fillId="2" borderId="0" xfId="1" applyFont="1" applyFill="1">
      <alignment vertical="center"/>
    </xf>
    <xf numFmtId="38" fontId="0" fillId="2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right" vertical="center"/>
    </xf>
    <xf numFmtId="38" fontId="0" fillId="2" borderId="1" xfId="1" applyFont="1" applyFill="1" applyBorder="1">
      <alignment vertical="center"/>
    </xf>
    <xf numFmtId="0" fontId="0" fillId="2" borderId="2" xfId="0" applyFill="1" applyBorder="1" applyAlignment="1">
      <alignment horizontal="right" vertical="center"/>
    </xf>
    <xf numFmtId="38" fontId="0" fillId="2" borderId="2" xfId="1" applyFont="1" applyFill="1" applyBorder="1">
      <alignment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0" applyNumberFormat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6295B-5BA2-45ED-B279-3010234828E0}">
  <dimension ref="A1:K10"/>
  <sheetViews>
    <sheetView tabSelected="1" workbookViewId="0"/>
  </sheetViews>
  <sheetFormatPr defaultRowHeight="18" x14ac:dyDescent="0.45"/>
  <cols>
    <col min="1" max="1" width="15.3984375" customWidth="1"/>
    <col min="2" max="2" width="12.69921875" customWidth="1"/>
    <col min="3" max="3" width="6.59765625" customWidth="1"/>
    <col min="6" max="7" width="6.59765625" customWidth="1"/>
    <col min="8" max="8" width="23.5" bestFit="1" customWidth="1"/>
    <col min="9" max="10" width="6.59765625" customWidth="1"/>
    <col min="11" max="11" width="9.59765625" customWidth="1"/>
  </cols>
  <sheetData>
    <row r="1" spans="1:11" ht="19.8" x14ac:dyDescent="0.45">
      <c r="A1" s="15" t="s">
        <v>17</v>
      </c>
      <c r="G1" t="s">
        <v>35</v>
      </c>
    </row>
    <row r="2" spans="1:11" x14ac:dyDescent="0.45">
      <c r="A2" s="2"/>
      <c r="B2" s="2"/>
      <c r="C2" s="2"/>
      <c r="G2" s="18" t="s">
        <v>11</v>
      </c>
      <c r="H2" s="18" t="s">
        <v>9</v>
      </c>
      <c r="I2" s="18" t="s">
        <v>36</v>
      </c>
      <c r="J2" s="18" t="s">
        <v>10</v>
      </c>
      <c r="K2" s="18" t="s">
        <v>12</v>
      </c>
    </row>
    <row r="3" spans="1:11" x14ac:dyDescent="0.45">
      <c r="A3" t="s">
        <v>36</v>
      </c>
      <c r="C3" t="s">
        <v>18</v>
      </c>
      <c r="G3" s="13">
        <v>1</v>
      </c>
      <c r="H3" s="13" t="s">
        <v>8</v>
      </c>
      <c r="I3" s="14">
        <v>500</v>
      </c>
      <c r="J3" s="14">
        <v>526</v>
      </c>
      <c r="K3" s="14">
        <f>I3*J3</f>
        <v>263000</v>
      </c>
    </row>
    <row r="4" spans="1:11" x14ac:dyDescent="0.45">
      <c r="A4" s="2" t="s">
        <v>0</v>
      </c>
      <c r="B4" s="3">
        <v>400</v>
      </c>
      <c r="C4" s="2" t="s">
        <v>19</v>
      </c>
      <c r="G4" s="13">
        <v>2</v>
      </c>
      <c r="H4" s="13" t="s">
        <v>2</v>
      </c>
      <c r="I4" s="14">
        <v>300</v>
      </c>
      <c r="J4" s="14">
        <v>460</v>
      </c>
      <c r="K4" s="14">
        <f t="shared" ref="K4:K10" si="0">I4*J4</f>
        <v>138000</v>
      </c>
    </row>
    <row r="5" spans="1:11" x14ac:dyDescent="0.45">
      <c r="A5" s="8" t="s">
        <v>12</v>
      </c>
      <c r="B5" s="9">
        <f>B3*B4</f>
        <v>0</v>
      </c>
      <c r="C5" s="12" t="s">
        <v>18</v>
      </c>
      <c r="G5" s="13">
        <v>3</v>
      </c>
      <c r="H5" s="13" t="s">
        <v>5</v>
      </c>
      <c r="I5" s="14">
        <v>300</v>
      </c>
      <c r="J5" s="14">
        <v>449</v>
      </c>
      <c r="K5" s="14">
        <f t="shared" si="0"/>
        <v>134700</v>
      </c>
    </row>
    <row r="6" spans="1:11" x14ac:dyDescent="0.45">
      <c r="A6" t="s">
        <v>13</v>
      </c>
      <c r="B6" s="1">
        <f>80*B4</f>
        <v>32000</v>
      </c>
      <c r="C6" t="s">
        <v>20</v>
      </c>
      <c r="G6" s="13">
        <v>4</v>
      </c>
      <c r="H6" s="13" t="s">
        <v>7</v>
      </c>
      <c r="I6" s="14">
        <v>450</v>
      </c>
      <c r="J6" s="14">
        <v>447</v>
      </c>
      <c r="K6" s="14">
        <f t="shared" si="0"/>
        <v>201150</v>
      </c>
    </row>
    <row r="7" spans="1:11" x14ac:dyDescent="0.45">
      <c r="A7" s="2" t="s">
        <v>14</v>
      </c>
      <c r="B7" s="3">
        <f>30*B4</f>
        <v>12000</v>
      </c>
      <c r="C7" s="2" t="s">
        <v>21</v>
      </c>
      <c r="G7" s="13">
        <v>5</v>
      </c>
      <c r="H7" s="13" t="s">
        <v>4</v>
      </c>
      <c r="I7" s="14">
        <v>300</v>
      </c>
      <c r="J7" s="14">
        <v>433</v>
      </c>
      <c r="K7" s="14">
        <f t="shared" si="0"/>
        <v>129900</v>
      </c>
    </row>
    <row r="8" spans="1:11" x14ac:dyDescent="0.45">
      <c r="A8" s="8" t="s">
        <v>16</v>
      </c>
      <c r="B8" s="9">
        <f>SUM(B6:B7)</f>
        <v>44000</v>
      </c>
      <c r="C8" s="7" t="s">
        <v>18</v>
      </c>
      <c r="G8" s="13">
        <v>6</v>
      </c>
      <c r="H8" s="13" t="s">
        <v>3</v>
      </c>
      <c r="I8" s="14">
        <v>300</v>
      </c>
      <c r="J8" s="14">
        <v>424</v>
      </c>
      <c r="K8" s="14">
        <f t="shared" si="0"/>
        <v>127200</v>
      </c>
    </row>
    <row r="9" spans="1:11" x14ac:dyDescent="0.45">
      <c r="A9" s="10" t="s">
        <v>15</v>
      </c>
      <c r="B9" s="11">
        <f>B5-B8</f>
        <v>-44000</v>
      </c>
      <c r="C9" s="12" t="s">
        <v>18</v>
      </c>
      <c r="G9" s="13">
        <v>7</v>
      </c>
      <c r="H9" s="13" t="s">
        <v>6</v>
      </c>
      <c r="I9" s="14">
        <v>300</v>
      </c>
      <c r="J9" s="14">
        <v>248</v>
      </c>
      <c r="K9" s="14">
        <f t="shared" si="0"/>
        <v>74400</v>
      </c>
    </row>
    <row r="10" spans="1:11" x14ac:dyDescent="0.45">
      <c r="G10" s="13">
        <v>8</v>
      </c>
      <c r="H10" s="13" t="s">
        <v>1</v>
      </c>
      <c r="I10" s="14">
        <v>300</v>
      </c>
      <c r="J10" s="14">
        <v>191</v>
      </c>
      <c r="K10" s="14">
        <f t="shared" si="0"/>
        <v>57300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C6656-7760-474D-9EA4-CF1B2D0EC767}">
  <dimension ref="A1:H8"/>
  <sheetViews>
    <sheetView workbookViewId="0"/>
  </sheetViews>
  <sheetFormatPr defaultRowHeight="18" x14ac:dyDescent="0.45"/>
  <cols>
    <col min="1" max="1" width="17" customWidth="1"/>
    <col min="2" max="2" width="11.5" customWidth="1"/>
    <col min="3" max="3" width="12.19921875" customWidth="1"/>
    <col min="4" max="4" width="12.69921875" customWidth="1"/>
    <col min="5" max="5" width="13" customWidth="1"/>
    <col min="7" max="7" width="17.09765625" customWidth="1"/>
  </cols>
  <sheetData>
    <row r="1" spans="1:8" ht="19.8" x14ac:dyDescent="0.45">
      <c r="A1" s="15" t="s">
        <v>22</v>
      </c>
    </row>
    <row r="2" spans="1:8" x14ac:dyDescent="0.45">
      <c r="A2" s="16"/>
      <c r="B2" s="16"/>
      <c r="C2" s="16"/>
      <c r="D2" s="16"/>
      <c r="E2" s="16"/>
    </row>
    <row r="3" spans="1:8" x14ac:dyDescent="0.45">
      <c r="A3" s="17" t="s">
        <v>23</v>
      </c>
      <c r="B3" s="17" t="s">
        <v>24</v>
      </c>
      <c r="C3" s="17" t="s">
        <v>25</v>
      </c>
      <c r="D3" s="17" t="s">
        <v>26</v>
      </c>
      <c r="E3" s="17" t="s">
        <v>27</v>
      </c>
      <c r="G3" s="13" t="s">
        <v>28</v>
      </c>
      <c r="H3" s="14">
        <v>800000</v>
      </c>
    </row>
    <row r="4" spans="1:8" x14ac:dyDescent="0.45">
      <c r="A4" s="4" t="s">
        <v>29</v>
      </c>
      <c r="B4" s="1">
        <v>150000</v>
      </c>
      <c r="C4" s="1">
        <v>90000</v>
      </c>
      <c r="D4" s="1">
        <v>55000</v>
      </c>
      <c r="E4" s="19">
        <f t="shared" ref="E4:E6" si="0">SUM(B4:D4)</f>
        <v>295000</v>
      </c>
      <c r="G4" s="13" t="s">
        <v>30</v>
      </c>
      <c r="H4" s="14">
        <v>5000</v>
      </c>
    </row>
    <row r="5" spans="1:8" x14ac:dyDescent="0.45">
      <c r="A5" s="4" t="s">
        <v>31</v>
      </c>
      <c r="B5" s="1">
        <v>300</v>
      </c>
      <c r="C5" s="1">
        <v>250</v>
      </c>
      <c r="D5" s="1">
        <v>500</v>
      </c>
      <c r="E5" s="19">
        <f t="shared" si="0"/>
        <v>1050</v>
      </c>
    </row>
    <row r="6" spans="1:8" x14ac:dyDescent="0.45">
      <c r="A6" s="7" t="s">
        <v>32</v>
      </c>
      <c r="B6" s="3"/>
      <c r="C6" s="3"/>
      <c r="D6" s="3"/>
      <c r="E6" s="20">
        <f t="shared" si="0"/>
        <v>0</v>
      </c>
    </row>
    <row r="7" spans="1:8" x14ac:dyDescent="0.45">
      <c r="A7" s="4" t="s">
        <v>33</v>
      </c>
      <c r="B7" s="5">
        <f>B4*B6</f>
        <v>0</v>
      </c>
      <c r="C7" s="5">
        <f t="shared" ref="C7:D7" si="1">C4*C6</f>
        <v>0</v>
      </c>
      <c r="D7" s="5">
        <f t="shared" si="1"/>
        <v>0</v>
      </c>
      <c r="E7" s="6">
        <f>SUM(B7:D7)</f>
        <v>0</v>
      </c>
    </row>
    <row r="8" spans="1:8" x14ac:dyDescent="0.45">
      <c r="A8" s="4" t="s">
        <v>34</v>
      </c>
      <c r="B8" s="5">
        <f>B5*B6</f>
        <v>0</v>
      </c>
      <c r="C8" s="5">
        <f t="shared" ref="C8:D8" si="2">C5*C6</f>
        <v>0</v>
      </c>
      <c r="D8" s="5">
        <f t="shared" si="2"/>
        <v>0</v>
      </c>
      <c r="E8" s="6">
        <f>SUM(B8:D8)</f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価格シミュレーション</vt:lpstr>
      <vt:lpstr>広告シミュレーション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2021-08-05T07:09:13Z</dcterms:created>
  <dcterms:modified xsi:type="dcterms:W3CDTF">2021-09-27T03:51:55Z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2021-09-27T03:51:25Z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7a2e83d1-8caf-4512-af87-028c37f247eb</vt:lpwstr>
  </property>
  <property fmtid="{D5CDD505-2E9C-101B-9397-08002B2CF9AE}" pid="8" name="MSIP_Label_a7295cc1-d279-42ac-ab4d-3b0f4fece050_ContentBits">
    <vt:lpwstr>0</vt:lpwstr>
  </property>
</Properties>
</file>