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82EFA93B-079B-45AD-B3E4-FC14A870CB08}" xr6:coauthVersionLast="36" xr6:coauthVersionMax="36" xr10:uidLastSave="{00000000-0000-0000-0000-000000000000}"/>
  <bookViews>
    <workbookView xWindow="0" yWindow="0" windowWidth="15360" windowHeight="7455" xr2:uid="{FCF5A391-9B0D-47D4-9422-BDFB32F31639}"/>
  </bookViews>
  <sheets>
    <sheet name="商品リスト" sheetId="4" r:id="rId1"/>
    <sheet name="売上データ" sheetId="3" r:id="rId2"/>
    <sheet name="型番別商品リスト" sheetId="7" r:id="rId3"/>
    <sheet name="店舗リスト" sheetId="8" r:id="rId4"/>
  </sheets>
  <definedNames>
    <definedName name="_xlnm._FilterDatabase" localSheetId="1" hidden="1">売上データ!$A$3:$I$97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4" i="3"/>
  <c r="G15" i="7"/>
  <c r="G16" i="7"/>
  <c r="G17" i="7"/>
  <c r="G18" i="7"/>
  <c r="G19" i="7"/>
  <c r="G20" i="7"/>
  <c r="G21" i="7"/>
  <c r="G74" i="3"/>
  <c r="I74" i="3" s="1"/>
  <c r="G79" i="3"/>
  <c r="I79" i="3" s="1"/>
  <c r="G12" i="3"/>
  <c r="G88" i="3"/>
  <c r="I88" i="3" s="1"/>
  <c r="G21" i="3"/>
  <c r="I21" i="3" s="1"/>
  <c r="G25" i="3"/>
  <c r="I25" i="3" s="1"/>
  <c r="G33" i="3"/>
  <c r="I33" i="3" s="1"/>
  <c r="G69" i="3"/>
  <c r="I69" i="3" s="1"/>
  <c r="G6" i="3"/>
  <c r="I6" i="3" s="1"/>
  <c r="G15" i="3"/>
  <c r="I15" i="3" s="1"/>
  <c r="G22" i="3"/>
  <c r="I22" i="3" s="1"/>
  <c r="G23" i="3"/>
  <c r="I23" i="3" s="1"/>
  <c r="G26" i="3"/>
  <c r="I26" i="3" s="1"/>
  <c r="G42" i="3"/>
  <c r="G84" i="3"/>
  <c r="I84" i="3" s="1"/>
  <c r="G89" i="3"/>
  <c r="I89" i="3" s="1"/>
  <c r="G97" i="3"/>
  <c r="I97" i="3" s="1"/>
  <c r="G90" i="3"/>
  <c r="G27" i="3"/>
  <c r="I27" i="3" s="1"/>
  <c r="G70" i="3"/>
  <c r="I70" i="3" s="1"/>
  <c r="G75" i="3"/>
  <c r="I75" i="3" s="1"/>
  <c r="G7" i="3"/>
  <c r="I7" i="3" s="1"/>
  <c r="G37" i="3"/>
  <c r="I37" i="3" s="1"/>
  <c r="G71" i="3"/>
  <c r="I71" i="3" s="1"/>
  <c r="G85" i="3"/>
  <c r="I85" i="3" s="1"/>
  <c r="G8" i="3"/>
  <c r="I8" i="3" s="1"/>
  <c r="G17" i="3"/>
  <c r="I17" i="3" s="1"/>
  <c r="G43" i="3"/>
  <c r="I43" i="3" s="1"/>
  <c r="G46" i="3"/>
  <c r="I46" i="3" s="1"/>
  <c r="G47" i="3"/>
  <c r="I47" i="3" s="1"/>
  <c r="G48" i="3"/>
  <c r="I48" i="3" s="1"/>
  <c r="G52" i="3"/>
  <c r="I52" i="3" s="1"/>
  <c r="G53" i="3"/>
  <c r="I53" i="3" s="1"/>
  <c r="G54" i="3"/>
  <c r="I54" i="3" s="1"/>
  <c r="G59" i="3"/>
  <c r="I59" i="3" s="1"/>
  <c r="G60" i="3"/>
  <c r="I60" i="3" s="1"/>
  <c r="G63" i="3"/>
  <c r="I63" i="3" s="1"/>
  <c r="G65" i="3"/>
  <c r="G80" i="3"/>
  <c r="I80" i="3" s="1"/>
  <c r="G81" i="3"/>
  <c r="I81" i="3" s="1"/>
  <c r="G94" i="3"/>
  <c r="I94" i="3" s="1"/>
  <c r="G9" i="3"/>
  <c r="I9" i="3" s="1"/>
  <c r="G82" i="3"/>
  <c r="I82" i="3" s="1"/>
  <c r="G91" i="3"/>
  <c r="I91" i="3" s="1"/>
  <c r="G95" i="3"/>
  <c r="I95" i="3" s="1"/>
  <c r="G28" i="3"/>
  <c r="I28" i="3" s="1"/>
  <c r="G34" i="3"/>
  <c r="I34" i="3" s="1"/>
  <c r="G16" i="3"/>
  <c r="I16" i="3" s="1"/>
  <c r="G29" i="3"/>
  <c r="I29" i="3" s="1"/>
  <c r="G35" i="3"/>
  <c r="I35" i="3" s="1"/>
  <c r="G38" i="3"/>
  <c r="I38" i="3" s="1"/>
  <c r="G76" i="3"/>
  <c r="I76" i="3" s="1"/>
  <c r="G92" i="3"/>
  <c r="I92" i="3" s="1"/>
  <c r="G39" i="3"/>
  <c r="I39" i="3" s="1"/>
  <c r="G44" i="3"/>
  <c r="I44" i="3" s="1"/>
  <c r="G55" i="3"/>
  <c r="I55" i="3" s="1"/>
  <c r="G66" i="3"/>
  <c r="I66" i="3" s="1"/>
  <c r="G68" i="3"/>
  <c r="I68" i="3" s="1"/>
  <c r="G77" i="3"/>
  <c r="I77" i="3" s="1"/>
  <c r="G13" i="3"/>
  <c r="I13" i="3" s="1"/>
  <c r="G18" i="3"/>
  <c r="I18" i="3" s="1"/>
  <c r="G24" i="3"/>
  <c r="G56" i="3"/>
  <c r="I56" i="3" s="1"/>
  <c r="G72" i="3"/>
  <c r="I72" i="3" s="1"/>
  <c r="G78" i="3"/>
  <c r="I78" i="3" s="1"/>
  <c r="G93" i="3"/>
  <c r="I93" i="3" s="1"/>
  <c r="G10" i="3"/>
  <c r="I10" i="3" s="1"/>
  <c r="G14" i="3"/>
  <c r="I14" i="3" s="1"/>
  <c r="G19" i="3"/>
  <c r="I19" i="3" s="1"/>
  <c r="G30" i="3"/>
  <c r="I30" i="3" s="1"/>
  <c r="G40" i="3"/>
  <c r="I40" i="3" s="1"/>
  <c r="G49" i="3"/>
  <c r="I49" i="3" s="1"/>
  <c r="G50" i="3"/>
  <c r="I50" i="3" s="1"/>
  <c r="G57" i="3"/>
  <c r="I57" i="3" s="1"/>
  <c r="G61" i="3"/>
  <c r="I61" i="3" s="1"/>
  <c r="G67" i="3"/>
  <c r="I67" i="3" s="1"/>
  <c r="G86" i="3"/>
  <c r="I86" i="3" s="1"/>
  <c r="G5" i="3"/>
  <c r="G36" i="3"/>
  <c r="I36" i="3" s="1"/>
  <c r="G45" i="3"/>
  <c r="I45" i="3" s="1"/>
  <c r="G51" i="3"/>
  <c r="I51" i="3" s="1"/>
  <c r="G83" i="3"/>
  <c r="I83" i="3" s="1"/>
  <c r="G87" i="3"/>
  <c r="I87" i="3" s="1"/>
  <c r="G20" i="3"/>
  <c r="I20" i="3" s="1"/>
  <c r="G58" i="3"/>
  <c r="I58" i="3" s="1"/>
  <c r="G62" i="3"/>
  <c r="I62" i="3" s="1"/>
  <c r="G96" i="3"/>
  <c r="I96" i="3" s="1"/>
  <c r="G11" i="3"/>
  <c r="I11" i="3" s="1"/>
  <c r="G31" i="3"/>
  <c r="I31" i="3" s="1"/>
  <c r="G32" i="3"/>
  <c r="I32" i="3" s="1"/>
  <c r="G41" i="3"/>
  <c r="I41" i="3" s="1"/>
  <c r="G64" i="3"/>
  <c r="I64" i="3" s="1"/>
  <c r="G73" i="3"/>
  <c r="I73" i="3" s="1"/>
  <c r="I5" i="3"/>
  <c r="I12" i="3"/>
  <c r="I24" i="3"/>
  <c r="I42" i="3"/>
  <c r="I65" i="3"/>
  <c r="I90" i="3"/>
  <c r="G4" i="3"/>
  <c r="I4" i="3" s="1"/>
</calcChain>
</file>

<file path=xl/sharedStrings.xml><?xml version="1.0" encoding="utf-8"?>
<sst xmlns="http://schemas.openxmlformats.org/spreadsheetml/2006/main" count="414" uniqueCount="89">
  <si>
    <t>GZ</t>
  </si>
  <si>
    <t>RP</t>
  </si>
  <si>
    <t>AY</t>
  </si>
  <si>
    <t>DB</t>
  </si>
  <si>
    <t>YK</t>
  </si>
  <si>
    <t>R01-H-BEG</t>
    <phoneticPr fontId="7"/>
  </si>
  <si>
    <t>R01-H-BLK</t>
    <phoneticPr fontId="7"/>
  </si>
  <si>
    <t>R01-H-WHT</t>
    <phoneticPr fontId="7"/>
  </si>
  <si>
    <t>R01-P-BEG</t>
    <phoneticPr fontId="7"/>
  </si>
  <si>
    <t>R01-P-BLK</t>
    <phoneticPr fontId="7"/>
  </si>
  <si>
    <t>R01-P-WHT</t>
    <phoneticPr fontId="7"/>
  </si>
  <si>
    <t>R01-S-BEG</t>
    <phoneticPr fontId="7"/>
  </si>
  <si>
    <t>R01-S-BLK</t>
    <phoneticPr fontId="7"/>
  </si>
  <si>
    <t>R01-S-WHT</t>
    <phoneticPr fontId="7"/>
  </si>
  <si>
    <t>R02-H-BEG</t>
    <phoneticPr fontId="7"/>
  </si>
  <si>
    <t>R02-H-BLK</t>
    <phoneticPr fontId="7"/>
  </si>
  <si>
    <t>R02-H-SLV</t>
    <phoneticPr fontId="7"/>
  </si>
  <si>
    <t>R02-P-BEG</t>
    <phoneticPr fontId="7"/>
  </si>
  <si>
    <t>R02-P-BLK</t>
    <phoneticPr fontId="7"/>
  </si>
  <si>
    <t>R02-P-SLV</t>
    <phoneticPr fontId="7"/>
  </si>
  <si>
    <t>R02-S-BEG</t>
    <phoneticPr fontId="7"/>
  </si>
  <si>
    <t>R02-S-BLK</t>
    <phoneticPr fontId="7"/>
  </si>
  <si>
    <t>レザー型押しハンドバッグ・ベージュ</t>
    <rPh sb="3" eb="5">
      <t>カタオ</t>
    </rPh>
    <phoneticPr fontId="7"/>
  </si>
  <si>
    <t>レザー型押しハンドバッグ・ブラック</t>
    <rPh sb="3" eb="5">
      <t>カタオ</t>
    </rPh>
    <phoneticPr fontId="7"/>
  </si>
  <si>
    <t>レザー軽量ハンドバッグ・ブラック</t>
    <rPh sb="3" eb="5">
      <t>ケイリョウ</t>
    </rPh>
    <phoneticPr fontId="7"/>
  </si>
  <si>
    <t>レザー軽量ハンドバッグ・ベージュ</t>
    <rPh sb="3" eb="5">
      <t>ケイリョウ</t>
    </rPh>
    <phoneticPr fontId="7"/>
  </si>
  <si>
    <t>型番</t>
    <rPh sb="0" eb="2">
      <t>カタバン</t>
    </rPh>
    <phoneticPr fontId="4"/>
  </si>
  <si>
    <t>商品名</t>
    <rPh sb="0" eb="3">
      <t>ショウヒンメイ</t>
    </rPh>
    <phoneticPr fontId="4"/>
  </si>
  <si>
    <t>販売価格</t>
    <rPh sb="0" eb="4">
      <t>ハンバイカカク</t>
    </rPh>
    <phoneticPr fontId="4"/>
  </si>
  <si>
    <t>商品リスト</t>
    <rPh sb="0" eb="2">
      <t>ショウヒン</t>
    </rPh>
    <phoneticPr fontId="4"/>
  </si>
  <si>
    <t>R02-S-SLV</t>
    <phoneticPr fontId="7"/>
  </si>
  <si>
    <t>店舗名</t>
    <rPh sb="0" eb="3">
      <t>テンポメイ</t>
    </rPh>
    <phoneticPr fontId="4"/>
  </si>
  <si>
    <t>GZ</t>
    <phoneticPr fontId="4"/>
  </si>
  <si>
    <t>銀座</t>
    <rPh sb="0" eb="2">
      <t>ギンザ</t>
    </rPh>
    <phoneticPr fontId="8"/>
  </si>
  <si>
    <t>AY</t>
    <phoneticPr fontId="4"/>
  </si>
  <si>
    <t>青山</t>
    <rPh sb="0" eb="2">
      <t>アオヤマ</t>
    </rPh>
    <phoneticPr fontId="8"/>
  </si>
  <si>
    <t>DB</t>
    <phoneticPr fontId="4"/>
  </si>
  <si>
    <t>台場</t>
    <rPh sb="0" eb="2">
      <t>ダイバ</t>
    </rPh>
    <phoneticPr fontId="8"/>
  </si>
  <si>
    <t>RP</t>
    <phoneticPr fontId="4"/>
  </si>
  <si>
    <t>六本木</t>
    <rPh sb="0" eb="3">
      <t>ロッポンギ</t>
    </rPh>
    <phoneticPr fontId="8"/>
  </si>
  <si>
    <t>YK</t>
    <phoneticPr fontId="4"/>
  </si>
  <si>
    <t>横浜</t>
    <rPh sb="0" eb="2">
      <t>ヨコハマ</t>
    </rPh>
    <phoneticPr fontId="8"/>
  </si>
  <si>
    <t>吉祥寺</t>
    <rPh sb="0" eb="3">
      <t>キチジョウジ</t>
    </rPh>
    <phoneticPr fontId="8"/>
  </si>
  <si>
    <t>No.</t>
    <phoneticPr fontId="4"/>
  </si>
  <si>
    <t>売上データ</t>
    <rPh sb="0" eb="2">
      <t>ウリアゲ</t>
    </rPh>
    <phoneticPr fontId="4"/>
  </si>
  <si>
    <t>R01-S-WT</t>
    <phoneticPr fontId="7"/>
  </si>
  <si>
    <t>中野</t>
    <rPh sb="0" eb="2">
      <t>ナカノ</t>
    </rPh>
    <phoneticPr fontId="4"/>
  </si>
  <si>
    <t>野崎</t>
    <rPh sb="0" eb="2">
      <t>ノザキ</t>
    </rPh>
    <phoneticPr fontId="4"/>
  </si>
  <si>
    <t>森</t>
    <rPh sb="0" eb="1">
      <t>モリ</t>
    </rPh>
    <phoneticPr fontId="4"/>
  </si>
  <si>
    <t>須賀</t>
    <rPh sb="0" eb="2">
      <t>スガ</t>
    </rPh>
    <phoneticPr fontId="4"/>
  </si>
  <si>
    <t>長谷川</t>
    <rPh sb="0" eb="3">
      <t>ハセガワ</t>
    </rPh>
    <phoneticPr fontId="4"/>
  </si>
  <si>
    <t>販売状況</t>
    <rPh sb="0" eb="4">
      <t>ハンバイジョウキョウ</t>
    </rPh>
    <phoneticPr fontId="4"/>
  </si>
  <si>
    <t>販売中</t>
    <rPh sb="0" eb="3">
      <t>ハンバイチュウ</t>
    </rPh>
    <phoneticPr fontId="4"/>
  </si>
  <si>
    <t>担当者名</t>
    <rPh sb="0" eb="3">
      <t>タントウシャ</t>
    </rPh>
    <rPh sb="3" eb="4">
      <t>メイ</t>
    </rPh>
    <phoneticPr fontId="4"/>
  </si>
  <si>
    <t>予約受付中</t>
    <rPh sb="0" eb="5">
      <t>ヨヤクウケツケチュウ</t>
    </rPh>
    <phoneticPr fontId="4"/>
  </si>
  <si>
    <t>次回入荷</t>
    <rPh sb="0" eb="2">
      <t>ジカイ</t>
    </rPh>
    <rPh sb="2" eb="4">
      <t>ニュウカ</t>
    </rPh>
    <phoneticPr fontId="4"/>
  </si>
  <si>
    <t>10月下旬</t>
    <rPh sb="2" eb="3">
      <t>ガツ</t>
    </rPh>
    <rPh sb="3" eb="5">
      <t>ゲジュン</t>
    </rPh>
    <phoneticPr fontId="4"/>
  </si>
  <si>
    <t>１０月下旬</t>
    <rPh sb="2" eb="3">
      <t>ガツ</t>
    </rPh>
    <rPh sb="3" eb="5">
      <t>ゲジュン</t>
    </rPh>
    <phoneticPr fontId="4"/>
  </si>
  <si>
    <t>１０月下旬</t>
    <rPh sb="2" eb="5">
      <t>ガツゲジュン</t>
    </rPh>
    <phoneticPr fontId="4"/>
  </si>
  <si>
    <t>11月上旬</t>
    <rPh sb="2" eb="3">
      <t>ガツ</t>
    </rPh>
    <rPh sb="3" eb="5">
      <t>ジョウジュン</t>
    </rPh>
    <phoneticPr fontId="4"/>
  </si>
  <si>
    <t>１１月上旬</t>
    <rPh sb="2" eb="3">
      <t>ガツ</t>
    </rPh>
    <rPh sb="3" eb="5">
      <t>ジョウジュン</t>
    </rPh>
    <phoneticPr fontId="4"/>
  </si>
  <si>
    <t>カラー</t>
    <phoneticPr fontId="4"/>
  </si>
  <si>
    <r>
      <t xml:space="preserve">次回入荷
</t>
    </r>
    <r>
      <rPr>
        <b/>
        <sz val="9"/>
        <color theme="3" tint="-0.499984740745262"/>
        <rFont val="游ゴシック"/>
        <family val="3"/>
        <charset val="128"/>
        <scheme val="minor"/>
      </rPr>
      <t>（表記修正）</t>
    </r>
    <rPh sb="0" eb="4">
      <t>ジカイニュウカ</t>
    </rPh>
    <rPh sb="6" eb="10">
      <t>ヒョウキシュウセイ</t>
    </rPh>
    <phoneticPr fontId="4"/>
  </si>
  <si>
    <t>レザー型押しハンドバッグ・ホワイト</t>
    <rPh sb="3" eb="4">
      <t>カタ</t>
    </rPh>
    <rPh sb="4" eb="5">
      <t>オ</t>
    </rPh>
    <phoneticPr fontId="7"/>
  </si>
  <si>
    <t>レザー型押しパース・ベージュ</t>
    <rPh sb="3" eb="5">
      <t>カタオ</t>
    </rPh>
    <phoneticPr fontId="7"/>
  </si>
  <si>
    <t>レザー型押しパース・ブラック</t>
    <rPh sb="3" eb="5">
      <t>カタオ</t>
    </rPh>
    <phoneticPr fontId="7"/>
  </si>
  <si>
    <t>レザー型押しパース・ホワイト</t>
    <rPh sb="3" eb="5">
      <t>カタオ</t>
    </rPh>
    <phoneticPr fontId="7"/>
  </si>
  <si>
    <t>レザー型押しショルダーバッグ・ベージュ</t>
    <rPh sb="3" eb="5">
      <t>カタオ</t>
    </rPh>
    <phoneticPr fontId="7"/>
  </si>
  <si>
    <t>レザー型押しショルダーバッグ・ブラック</t>
    <rPh sb="3" eb="5">
      <t>カタオ</t>
    </rPh>
    <phoneticPr fontId="7"/>
  </si>
  <si>
    <t>レザー型押しショルダーバッグ・ホワイト</t>
    <rPh sb="3" eb="5">
      <t>カタオ</t>
    </rPh>
    <phoneticPr fontId="7"/>
  </si>
  <si>
    <t>レザー軽量ハンドバッグ・シルバー</t>
    <rPh sb="3" eb="5">
      <t>ケイリョウ</t>
    </rPh>
    <phoneticPr fontId="7"/>
  </si>
  <si>
    <t>レザー軽量パース・ベージュ</t>
    <rPh sb="3" eb="5">
      <t>ケイリョウ</t>
    </rPh>
    <phoneticPr fontId="7"/>
  </si>
  <si>
    <t>レザー軽量パース・ブラック</t>
    <rPh sb="3" eb="5">
      <t>ケイリョウ</t>
    </rPh>
    <phoneticPr fontId="7"/>
  </si>
  <si>
    <t>レザー軽量パース・シルバー</t>
    <rPh sb="3" eb="5">
      <t>ケイリョウ</t>
    </rPh>
    <phoneticPr fontId="7"/>
  </si>
  <si>
    <t>レザー軽量ショルダーバッグ・ベージュ</t>
    <rPh sb="3" eb="5">
      <t>ケイリョウ</t>
    </rPh>
    <phoneticPr fontId="7"/>
  </si>
  <si>
    <t>レザー軽量ショルダーバッグ・ブラック</t>
    <rPh sb="3" eb="5">
      <t>ケイリョウ</t>
    </rPh>
    <phoneticPr fontId="7"/>
  </si>
  <si>
    <t>レザー軽量ショルダーバッグ・シルバー</t>
    <rPh sb="3" eb="5">
      <t>ケイリョウ</t>
    </rPh>
    <phoneticPr fontId="7"/>
  </si>
  <si>
    <t>売上日</t>
    <rPh sb="0" eb="2">
      <t>ウリアゲ</t>
    </rPh>
    <rPh sb="2" eb="3">
      <t>ビ</t>
    </rPh>
    <phoneticPr fontId="4"/>
  </si>
  <si>
    <t>店舗コード</t>
    <rPh sb="0" eb="2">
      <t>テンポ</t>
    </rPh>
    <phoneticPr fontId="4"/>
  </si>
  <si>
    <t>販売単価</t>
    <rPh sb="0" eb="4">
      <t>ハンバイタンカ</t>
    </rPh>
    <phoneticPr fontId="4"/>
  </si>
  <si>
    <t>売上数量</t>
    <rPh sb="0" eb="4">
      <t>ウリアゲスウリョウ</t>
    </rPh>
    <phoneticPr fontId="4"/>
  </si>
  <si>
    <t>売上金額</t>
    <rPh sb="0" eb="4">
      <t>ウリアゲキンガク</t>
    </rPh>
    <phoneticPr fontId="4"/>
  </si>
  <si>
    <t>店舗</t>
    <rPh sb="0" eb="2">
      <t>テンポ</t>
    </rPh>
    <phoneticPr fontId="8"/>
  </si>
  <si>
    <t>店舗名</t>
    <rPh sb="0" eb="3">
      <t>テンポメイ</t>
    </rPh>
    <phoneticPr fontId="8"/>
  </si>
  <si>
    <t>店舗リスト</t>
    <rPh sb="0" eb="2">
      <t>テンポ</t>
    </rPh>
    <phoneticPr fontId="4"/>
  </si>
  <si>
    <t>KT</t>
    <phoneticPr fontId="4"/>
  </si>
  <si>
    <t>レザー型押しハンドバッグ・ホワイト</t>
    <rPh sb="3" eb="5">
      <t>カタオ</t>
    </rPh>
    <phoneticPr fontId="7"/>
  </si>
  <si>
    <t>R01-H-WT</t>
    <phoneticPr fontId="7"/>
  </si>
  <si>
    <t>R01-R-WHT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</si>
</sst>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b/>
      <sz val="11"/>
      <color theme="3" tint="-0.499984740745262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</font>
    <font>
      <b/>
      <sz val="9"/>
      <color theme="3" tint="-0.499984740745262"/>
      <name val="游ゴシック"/>
      <family val="3"/>
      <charset val="128"/>
      <scheme val="minor"/>
    </font>
    <font>
      <b/>
      <sz val="14"/>
      <color theme="6" tint="-0.499984740745262"/>
      <name val="游ゴシック"/>
      <family val="3"/>
      <charset val="128"/>
      <scheme val="minor"/>
    </font>
    <font>
      <b/>
      <sz val="14"/>
      <color theme="9" tint="-0.499984740745262"/>
      <name val="游ゴシック"/>
      <family val="3"/>
      <charset val="128"/>
      <scheme val="minor"/>
    </font>
    <font>
      <b/>
      <sz val="14"/>
      <color theme="5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6" fillId="2" borderId="1" xfId="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0" borderId="0" xfId="2" applyFont="1">
      <alignment vertical="center"/>
    </xf>
    <xf numFmtId="38" fontId="0" fillId="0" borderId="0" xfId="1" applyFont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1" xfId="0" applyFill="1" applyBorder="1">
      <alignment vertical="center"/>
    </xf>
    <xf numFmtId="55" fontId="0" fillId="0" borderId="1" xfId="0" applyNumberFormat="1" applyBorder="1">
      <alignment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 wrapText="1"/>
    </xf>
    <xf numFmtId="0" fontId="10" fillId="0" borderId="0" xfId="2" applyFont="1">
      <alignment vertical="center"/>
    </xf>
    <xf numFmtId="0" fontId="0" fillId="3" borderId="1" xfId="0" applyFill="1" applyBorder="1" applyAlignment="1">
      <alignment horizontal="center" vertical="center"/>
    </xf>
    <xf numFmtId="0" fontId="11" fillId="0" borderId="0" xfId="2" applyFont="1">
      <alignment vertical="center"/>
    </xf>
    <xf numFmtId="0" fontId="12" fillId="0" borderId="0" xfId="2" applyFont="1">
      <alignment vertical="center"/>
    </xf>
    <xf numFmtId="0" fontId="6" fillId="5" borderId="1" xfId="3" applyFont="1" applyFill="1" applyBorder="1" applyAlignment="1">
      <alignment horizontal="center" vertical="center"/>
    </xf>
  </cellXfs>
  <cellStyles count="4">
    <cellStyle name="タイトル" xfId="2" builtinId="15" customBuiltin="1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564F-EBFB-4540-99B4-468A437A9C96}">
  <dimension ref="A1:D23"/>
  <sheetViews>
    <sheetView tabSelected="1" workbookViewId="0"/>
  </sheetViews>
  <sheetFormatPr defaultRowHeight="18.75" x14ac:dyDescent="0.4"/>
  <cols>
    <col min="1" max="1" width="15.125" customWidth="1"/>
    <col min="2" max="2" width="40.125" bestFit="1" customWidth="1"/>
    <col min="3" max="4" width="12.625" customWidth="1"/>
  </cols>
  <sheetData>
    <row r="1" spans="1:4" s="2" customFormat="1" ht="24" x14ac:dyDescent="0.4">
      <c r="A1" s="5" t="s">
        <v>29</v>
      </c>
    </row>
    <row r="2" spans="1:4" s="2" customFormat="1" x14ac:dyDescent="0.4"/>
    <row r="3" spans="1:4" x14ac:dyDescent="0.4">
      <c r="A3" s="1" t="s">
        <v>26</v>
      </c>
      <c r="B3" s="1" t="s">
        <v>27</v>
      </c>
      <c r="C3" s="1" t="s">
        <v>28</v>
      </c>
      <c r="D3" s="1" t="s">
        <v>51</v>
      </c>
    </row>
    <row r="4" spans="1:4" x14ac:dyDescent="0.4">
      <c r="A4" s="3" t="s">
        <v>5</v>
      </c>
      <c r="B4" s="3" t="s">
        <v>22</v>
      </c>
      <c r="C4" s="4">
        <v>16800</v>
      </c>
      <c r="D4" s="3"/>
    </row>
    <row r="5" spans="1:4" x14ac:dyDescent="0.4">
      <c r="A5" s="3" t="s">
        <v>6</v>
      </c>
      <c r="B5" s="3" t="s">
        <v>23</v>
      </c>
      <c r="C5" s="4">
        <v>16800</v>
      </c>
      <c r="D5" s="3" t="s">
        <v>52</v>
      </c>
    </row>
    <row r="6" spans="1:4" x14ac:dyDescent="0.4">
      <c r="A6" s="3" t="s">
        <v>7</v>
      </c>
      <c r="B6" s="3" t="s">
        <v>63</v>
      </c>
      <c r="C6" s="4">
        <v>16800</v>
      </c>
      <c r="D6" s="3" t="s">
        <v>52</v>
      </c>
    </row>
    <row r="7" spans="1:4" x14ac:dyDescent="0.4">
      <c r="A7" s="3" t="s">
        <v>8</v>
      </c>
      <c r="B7" s="3" t="s">
        <v>64</v>
      </c>
      <c r="C7" s="4">
        <v>13500</v>
      </c>
      <c r="D7" s="3"/>
    </row>
    <row r="8" spans="1:4" x14ac:dyDescent="0.4">
      <c r="A8" s="3" t="s">
        <v>9</v>
      </c>
      <c r="B8" s="3" t="s">
        <v>65</v>
      </c>
      <c r="C8" s="4">
        <v>13500</v>
      </c>
      <c r="D8" s="3"/>
    </row>
    <row r="9" spans="1:4" s="2" customFormat="1" x14ac:dyDescent="0.4">
      <c r="A9" s="3" t="s">
        <v>8</v>
      </c>
      <c r="B9" s="3" t="s">
        <v>64</v>
      </c>
      <c r="C9" s="4">
        <v>13500</v>
      </c>
      <c r="D9" s="3"/>
    </row>
    <row r="10" spans="1:4" x14ac:dyDescent="0.4">
      <c r="A10" s="3" t="s">
        <v>10</v>
      </c>
      <c r="B10" s="3" t="s">
        <v>66</v>
      </c>
      <c r="C10" s="4">
        <v>13500</v>
      </c>
      <c r="D10" s="3"/>
    </row>
    <row r="11" spans="1:4" x14ac:dyDescent="0.4">
      <c r="A11" s="3" t="s">
        <v>11</v>
      </c>
      <c r="B11" s="3" t="s">
        <v>67</v>
      </c>
      <c r="C11" s="4">
        <v>28600</v>
      </c>
      <c r="D11" s="3" t="s">
        <v>52</v>
      </c>
    </row>
    <row r="12" spans="1:4" x14ac:dyDescent="0.4">
      <c r="A12" s="3" t="s">
        <v>12</v>
      </c>
      <c r="B12" s="3" t="s">
        <v>68</v>
      </c>
      <c r="C12" s="4">
        <v>28600</v>
      </c>
      <c r="D12" s="3" t="s">
        <v>52</v>
      </c>
    </row>
    <row r="13" spans="1:4" x14ac:dyDescent="0.4">
      <c r="A13" s="3" t="s">
        <v>13</v>
      </c>
      <c r="B13" s="3" t="s">
        <v>69</v>
      </c>
      <c r="C13" s="4">
        <v>28600</v>
      </c>
      <c r="D13" s="3" t="s">
        <v>52</v>
      </c>
    </row>
    <row r="14" spans="1:4" s="2" customFormat="1" x14ac:dyDescent="0.4">
      <c r="A14" s="3" t="s">
        <v>88</v>
      </c>
      <c r="B14" s="3" t="s">
        <v>69</v>
      </c>
      <c r="C14" s="4">
        <v>16800</v>
      </c>
      <c r="D14" s="3" t="s">
        <v>52</v>
      </c>
    </row>
    <row r="15" spans="1:4" s="2" customFormat="1" x14ac:dyDescent="0.4">
      <c r="A15" s="3" t="s">
        <v>14</v>
      </c>
      <c r="B15" s="3" t="s">
        <v>25</v>
      </c>
      <c r="C15" s="4">
        <v>18800</v>
      </c>
      <c r="D15" s="3"/>
    </row>
    <row r="16" spans="1:4" s="2" customFormat="1" x14ac:dyDescent="0.4">
      <c r="A16" s="3" t="s">
        <v>15</v>
      </c>
      <c r="B16" s="3" t="s">
        <v>24</v>
      </c>
      <c r="C16" s="4">
        <v>18800</v>
      </c>
      <c r="D16" s="3" t="s">
        <v>52</v>
      </c>
    </row>
    <row r="17" spans="1:4" s="2" customFormat="1" x14ac:dyDescent="0.4">
      <c r="A17" s="3" t="s">
        <v>16</v>
      </c>
      <c r="B17" s="3" t="s">
        <v>70</v>
      </c>
      <c r="C17" s="4">
        <v>18800</v>
      </c>
      <c r="D17" s="3" t="s">
        <v>52</v>
      </c>
    </row>
    <row r="18" spans="1:4" s="2" customFormat="1" x14ac:dyDescent="0.4">
      <c r="A18" s="3" t="s">
        <v>17</v>
      </c>
      <c r="B18" s="3" t="s">
        <v>71</v>
      </c>
      <c r="C18" s="4">
        <v>15500</v>
      </c>
      <c r="D18" s="3" t="s">
        <v>52</v>
      </c>
    </row>
    <row r="19" spans="1:4" s="2" customFormat="1" x14ac:dyDescent="0.4">
      <c r="A19" s="3" t="s">
        <v>18</v>
      </c>
      <c r="B19" s="3" t="s">
        <v>72</v>
      </c>
      <c r="C19" s="4">
        <v>15500</v>
      </c>
      <c r="D19" s="3" t="s">
        <v>52</v>
      </c>
    </row>
    <row r="20" spans="1:4" s="2" customFormat="1" x14ac:dyDescent="0.4">
      <c r="A20" s="3" t="s">
        <v>19</v>
      </c>
      <c r="B20" s="3" t="s">
        <v>73</v>
      </c>
      <c r="C20" s="4">
        <v>15500</v>
      </c>
      <c r="D20" s="3" t="s">
        <v>52</v>
      </c>
    </row>
    <row r="21" spans="1:4" s="2" customFormat="1" x14ac:dyDescent="0.4">
      <c r="A21" s="3" t="s">
        <v>20</v>
      </c>
      <c r="B21" s="3" t="s">
        <v>74</v>
      </c>
      <c r="C21" s="4">
        <v>20800</v>
      </c>
      <c r="D21" s="3" t="s">
        <v>52</v>
      </c>
    </row>
    <row r="22" spans="1:4" s="2" customFormat="1" x14ac:dyDescent="0.4">
      <c r="A22" s="3" t="s">
        <v>21</v>
      </c>
      <c r="B22" s="3" t="s">
        <v>75</v>
      </c>
      <c r="C22" s="4">
        <v>20800</v>
      </c>
      <c r="D22" s="3" t="s">
        <v>52</v>
      </c>
    </row>
    <row r="23" spans="1:4" s="2" customFormat="1" x14ac:dyDescent="0.4">
      <c r="A23" s="3" t="s">
        <v>30</v>
      </c>
      <c r="B23" s="3" t="s">
        <v>76</v>
      </c>
      <c r="C23" s="4">
        <v>20800</v>
      </c>
      <c r="D23" s="3" t="s">
        <v>52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C131D-E30E-4BB6-9BDA-21808E34603A}">
  <dimension ref="A1:I97"/>
  <sheetViews>
    <sheetView zoomScaleNormal="100" workbookViewId="0"/>
  </sheetViews>
  <sheetFormatPr defaultRowHeight="18.75" x14ac:dyDescent="0.4"/>
  <cols>
    <col min="1" max="1" width="7.75" style="2" customWidth="1"/>
    <col min="2" max="2" width="12.625" customWidth="1"/>
    <col min="3" max="3" width="15.25" bestFit="1" customWidth="1"/>
    <col min="4" max="5" width="12.625" style="2" customWidth="1"/>
    <col min="6" max="7" width="12.625" customWidth="1"/>
    <col min="8" max="8" width="13.25" bestFit="1" customWidth="1"/>
    <col min="9" max="9" width="12.625" customWidth="1"/>
  </cols>
  <sheetData>
    <row r="1" spans="1:9" ht="24" x14ac:dyDescent="0.4">
      <c r="A1" s="16" t="s">
        <v>44</v>
      </c>
    </row>
    <row r="3" spans="1:9" x14ac:dyDescent="0.4">
      <c r="A3" s="17" t="s">
        <v>43</v>
      </c>
      <c r="B3" s="17" t="s">
        <v>77</v>
      </c>
      <c r="C3" s="17" t="s">
        <v>78</v>
      </c>
      <c r="D3" s="17" t="s">
        <v>31</v>
      </c>
      <c r="E3" s="17" t="s">
        <v>53</v>
      </c>
      <c r="F3" s="17" t="s">
        <v>26</v>
      </c>
      <c r="G3" s="17" t="s">
        <v>79</v>
      </c>
      <c r="H3" s="17" t="s">
        <v>80</v>
      </c>
      <c r="I3" s="17" t="s">
        <v>81</v>
      </c>
    </row>
    <row r="4" spans="1:9" x14ac:dyDescent="0.4">
      <c r="A4" s="7">
        <v>1</v>
      </c>
      <c r="B4" s="8">
        <v>44440</v>
      </c>
      <c r="C4" s="7" t="s">
        <v>0</v>
      </c>
      <c r="D4" s="7" t="str">
        <f>VLOOKUP(C4,店舗リスト!$A$3:$B$9,2,FALSE)</f>
        <v>銀座</v>
      </c>
      <c r="E4" s="7" t="s">
        <v>46</v>
      </c>
      <c r="F4" s="7" t="s">
        <v>5</v>
      </c>
      <c r="G4" s="6">
        <f>VLOOKUP(F4,商品リスト!$A$3:$C$23,3)</f>
        <v>16800</v>
      </c>
      <c r="H4" s="7">
        <v>1</v>
      </c>
      <c r="I4" s="6">
        <f t="shared" ref="I4:I35" si="0">G4*H4</f>
        <v>16800</v>
      </c>
    </row>
    <row r="5" spans="1:9" x14ac:dyDescent="0.4">
      <c r="A5" s="7">
        <v>2</v>
      </c>
      <c r="B5" s="8">
        <v>44440</v>
      </c>
      <c r="C5" s="7" t="s">
        <v>1</v>
      </c>
      <c r="D5" s="7" t="str">
        <f>VLOOKUP(C5,店舗リスト!$A$3:$B$9,2,FALSE)</f>
        <v>六本木</v>
      </c>
      <c r="E5" s="7" t="s">
        <v>49</v>
      </c>
      <c r="F5" s="7" t="s">
        <v>20</v>
      </c>
      <c r="G5" s="6">
        <f>VLOOKUP(F5,商品リスト!$A$3:$C$23,3)</f>
        <v>20800</v>
      </c>
      <c r="H5" s="7">
        <v>2</v>
      </c>
      <c r="I5" s="6">
        <f t="shared" si="0"/>
        <v>41600</v>
      </c>
    </row>
    <row r="6" spans="1:9" x14ac:dyDescent="0.4">
      <c r="A6" s="7">
        <v>3</v>
      </c>
      <c r="B6" s="8">
        <v>44441</v>
      </c>
      <c r="C6" s="7" t="s">
        <v>1</v>
      </c>
      <c r="D6" s="7" t="str">
        <f>VLOOKUP(C6,店舗リスト!$A$3:$B$9,2,FALSE)</f>
        <v>六本木</v>
      </c>
      <c r="E6" s="7" t="s">
        <v>49</v>
      </c>
      <c r="F6" s="7" t="s">
        <v>8</v>
      </c>
      <c r="G6" s="6">
        <f>VLOOKUP(F6,商品リスト!$A$3:$C$23,3)</f>
        <v>13500</v>
      </c>
      <c r="H6" s="7">
        <v>1</v>
      </c>
      <c r="I6" s="6">
        <f t="shared" si="0"/>
        <v>13500</v>
      </c>
    </row>
    <row r="7" spans="1:9" x14ac:dyDescent="0.4">
      <c r="A7" s="7">
        <v>4</v>
      </c>
      <c r="B7" s="8">
        <v>44441</v>
      </c>
      <c r="C7" s="7" t="s">
        <v>2</v>
      </c>
      <c r="D7" s="7" t="str">
        <f>VLOOKUP(C7,店舗リスト!$A$3:$B$9,2,FALSE)</f>
        <v>青山</v>
      </c>
      <c r="E7" s="7"/>
      <c r="F7" s="7" t="s">
        <v>11</v>
      </c>
      <c r="G7" s="6">
        <f>VLOOKUP(F7,商品リスト!$A$3:$C$23,3)</f>
        <v>28600</v>
      </c>
      <c r="H7" s="7">
        <v>2</v>
      </c>
      <c r="I7" s="6">
        <f t="shared" si="0"/>
        <v>57200</v>
      </c>
    </row>
    <row r="8" spans="1:9" x14ac:dyDescent="0.4">
      <c r="A8" s="7">
        <v>5</v>
      </c>
      <c r="B8" s="8">
        <v>44441</v>
      </c>
      <c r="C8" s="7" t="s">
        <v>2</v>
      </c>
      <c r="D8" s="7" t="str">
        <f>VLOOKUP(C8,店舗リスト!$A$3:$B$9,2,FALSE)</f>
        <v>青山</v>
      </c>
      <c r="E8" s="7"/>
      <c r="F8" s="7" t="s">
        <v>12</v>
      </c>
      <c r="G8" s="6">
        <f>VLOOKUP(F8,商品リスト!$A$3:$C$23,3)</f>
        <v>28600</v>
      </c>
      <c r="H8" s="7">
        <v>1</v>
      </c>
      <c r="I8" s="6">
        <f t="shared" si="0"/>
        <v>28600</v>
      </c>
    </row>
    <row r="9" spans="1:9" x14ac:dyDescent="0.4">
      <c r="A9" s="7">
        <v>6</v>
      </c>
      <c r="B9" s="8">
        <v>44441</v>
      </c>
      <c r="C9" s="7" t="s">
        <v>0</v>
      </c>
      <c r="D9" s="7" t="str">
        <f>VLOOKUP(C9,店舗リスト!$A$3:$B$9,2,FALSE)</f>
        <v>銀座</v>
      </c>
      <c r="E9" s="7" t="s">
        <v>46</v>
      </c>
      <c r="F9" s="7" t="s">
        <v>13</v>
      </c>
      <c r="G9" s="6">
        <f>VLOOKUP(F9,商品リスト!$A$3:$C$23,3)</f>
        <v>28600</v>
      </c>
      <c r="H9" s="7">
        <v>2</v>
      </c>
      <c r="I9" s="6">
        <f t="shared" si="0"/>
        <v>57200</v>
      </c>
    </row>
    <row r="10" spans="1:9" x14ac:dyDescent="0.4">
      <c r="A10" s="7">
        <v>7</v>
      </c>
      <c r="B10" s="8">
        <v>44441</v>
      </c>
      <c r="C10" s="7" t="s">
        <v>0</v>
      </c>
      <c r="D10" s="7" t="str">
        <f>VLOOKUP(C10,店舗リスト!$A$3:$B$9,2,FALSE)</f>
        <v>銀座</v>
      </c>
      <c r="E10" s="7" t="s">
        <v>46</v>
      </c>
      <c r="F10" s="7" t="s">
        <v>19</v>
      </c>
      <c r="G10" s="6">
        <f>VLOOKUP(F10,商品リスト!$A$3:$C$23,3)</f>
        <v>15500</v>
      </c>
      <c r="H10" s="7">
        <v>1</v>
      </c>
      <c r="I10" s="6">
        <f t="shared" si="0"/>
        <v>15500</v>
      </c>
    </row>
    <row r="11" spans="1:9" x14ac:dyDescent="0.4">
      <c r="A11" s="7">
        <v>8</v>
      </c>
      <c r="B11" s="8">
        <v>44441</v>
      </c>
      <c r="C11" s="7" t="s">
        <v>3</v>
      </c>
      <c r="D11" s="7" t="str">
        <f>VLOOKUP(C11,店舗リスト!$A$3:$B$9,2,FALSE)</f>
        <v>台場</v>
      </c>
      <c r="E11" s="7" t="s">
        <v>48</v>
      </c>
      <c r="F11" s="7" t="s">
        <v>30</v>
      </c>
      <c r="G11" s="6">
        <f>VLOOKUP(F11,商品リスト!$A$3:$C$23,3)</f>
        <v>20800</v>
      </c>
      <c r="H11" s="7">
        <v>1</v>
      </c>
      <c r="I11" s="6">
        <f t="shared" si="0"/>
        <v>20800</v>
      </c>
    </row>
    <row r="12" spans="1:9" x14ac:dyDescent="0.4">
      <c r="A12" s="7">
        <v>9</v>
      </c>
      <c r="B12" s="8">
        <v>44442</v>
      </c>
      <c r="C12" s="7" t="s">
        <v>1</v>
      </c>
      <c r="D12" s="7" t="str">
        <f>VLOOKUP(C12,店舗リスト!$A$3:$B$9,2,FALSE)</f>
        <v>六本木</v>
      </c>
      <c r="E12" s="7" t="s">
        <v>49</v>
      </c>
      <c r="F12" s="7" t="s">
        <v>6</v>
      </c>
      <c r="G12" s="6">
        <f>VLOOKUP(F12,商品リスト!$A$3:$C$23,3)</f>
        <v>16800</v>
      </c>
      <c r="H12" s="7">
        <v>2</v>
      </c>
      <c r="I12" s="6">
        <f t="shared" si="0"/>
        <v>33600</v>
      </c>
    </row>
    <row r="13" spans="1:9" x14ac:dyDescent="0.4">
      <c r="A13" s="7">
        <v>10</v>
      </c>
      <c r="B13" s="8">
        <v>44442</v>
      </c>
      <c r="C13" s="7" t="s">
        <v>4</v>
      </c>
      <c r="D13" s="7" t="str">
        <f>VLOOKUP(C13,店舗リスト!$A$3:$B$9,2,FALSE)</f>
        <v>横浜</v>
      </c>
      <c r="E13" s="7" t="s">
        <v>50</v>
      </c>
      <c r="F13" s="7" t="s">
        <v>18</v>
      </c>
      <c r="G13" s="6">
        <f>VLOOKUP(F13,商品リスト!$A$3:$C$23,3)</f>
        <v>15500</v>
      </c>
      <c r="H13" s="7">
        <v>1</v>
      </c>
      <c r="I13" s="6">
        <f t="shared" si="0"/>
        <v>15500</v>
      </c>
    </row>
    <row r="14" spans="1:9" x14ac:dyDescent="0.4">
      <c r="A14" s="7">
        <v>11</v>
      </c>
      <c r="B14" s="8">
        <v>44443</v>
      </c>
      <c r="C14" s="7" t="s">
        <v>85</v>
      </c>
      <c r="D14" s="7" t="str">
        <f>VLOOKUP(C14,店舗リスト!$A$3:$B$9,2,FALSE)</f>
        <v>吉祥寺</v>
      </c>
      <c r="E14" s="7" t="s">
        <v>47</v>
      </c>
      <c r="F14" s="7" t="s">
        <v>19</v>
      </c>
      <c r="G14" s="6">
        <f>VLOOKUP(F14,商品リスト!$A$3:$C$23,3)</f>
        <v>15500</v>
      </c>
      <c r="H14" s="7">
        <v>2</v>
      </c>
      <c r="I14" s="6">
        <f t="shared" si="0"/>
        <v>31000</v>
      </c>
    </row>
    <row r="15" spans="1:9" x14ac:dyDescent="0.4">
      <c r="A15" s="7">
        <v>12</v>
      </c>
      <c r="B15" s="8">
        <v>44444</v>
      </c>
      <c r="C15" s="7" t="s">
        <v>34</v>
      </c>
      <c r="D15" s="7" t="str">
        <f>VLOOKUP(C15,店舗リスト!$A$3:$B$9,2,FALSE)</f>
        <v>青山</v>
      </c>
      <c r="E15" s="7"/>
      <c r="F15" s="7" t="s">
        <v>8</v>
      </c>
      <c r="G15" s="6">
        <f>VLOOKUP(F15,商品リスト!$A$3:$C$23,3)</f>
        <v>13500</v>
      </c>
      <c r="H15" s="7">
        <v>1</v>
      </c>
      <c r="I15" s="6">
        <f t="shared" si="0"/>
        <v>13500</v>
      </c>
    </row>
    <row r="16" spans="1:9" x14ac:dyDescent="0.4">
      <c r="A16" s="7">
        <v>13</v>
      </c>
      <c r="B16" s="8">
        <v>44444</v>
      </c>
      <c r="C16" s="7" t="s">
        <v>0</v>
      </c>
      <c r="D16" s="7" t="str">
        <f>VLOOKUP(C16,店舗リスト!$A$3:$B$9,2,FALSE)</f>
        <v>銀座</v>
      </c>
      <c r="E16" s="7" t="s">
        <v>46</v>
      </c>
      <c r="F16" s="7" t="s">
        <v>16</v>
      </c>
      <c r="G16" s="6">
        <f>VLOOKUP(F16,商品リスト!$A$3:$C$23,3)</f>
        <v>18800</v>
      </c>
      <c r="H16" s="7">
        <v>3</v>
      </c>
      <c r="I16" s="6">
        <f t="shared" si="0"/>
        <v>56400</v>
      </c>
    </row>
    <row r="17" spans="1:9" x14ac:dyDescent="0.4">
      <c r="A17" s="7">
        <v>14</v>
      </c>
      <c r="B17" s="8">
        <v>44445</v>
      </c>
      <c r="C17" s="7" t="s">
        <v>3</v>
      </c>
      <c r="D17" s="7" t="str">
        <f>VLOOKUP(C17,店舗リスト!$A$3:$B$9,2,FALSE)</f>
        <v>台場</v>
      </c>
      <c r="E17" s="7" t="s">
        <v>48</v>
      </c>
      <c r="F17" s="7" t="s">
        <v>12</v>
      </c>
      <c r="G17" s="6">
        <f>VLOOKUP(F17,商品リスト!$A$3:$C$23,3)</f>
        <v>28600</v>
      </c>
      <c r="H17" s="7">
        <v>1</v>
      </c>
      <c r="I17" s="6">
        <f t="shared" si="0"/>
        <v>28600</v>
      </c>
    </row>
    <row r="18" spans="1:9" x14ac:dyDescent="0.4">
      <c r="A18" s="7">
        <v>15</v>
      </c>
      <c r="B18" s="8">
        <v>44445</v>
      </c>
      <c r="C18" s="7" t="s">
        <v>1</v>
      </c>
      <c r="D18" s="7" t="str">
        <f>VLOOKUP(C18,店舗リスト!$A$3:$B$9,2,FALSE)</f>
        <v>六本木</v>
      </c>
      <c r="E18" s="7" t="s">
        <v>49</v>
      </c>
      <c r="F18" s="7" t="s">
        <v>18</v>
      </c>
      <c r="G18" s="6">
        <f>VLOOKUP(F18,商品リスト!$A$3:$C$23,3)</f>
        <v>15500</v>
      </c>
      <c r="H18" s="7">
        <v>3</v>
      </c>
      <c r="I18" s="6">
        <f t="shared" si="0"/>
        <v>46500</v>
      </c>
    </row>
    <row r="19" spans="1:9" x14ac:dyDescent="0.4">
      <c r="A19" s="7">
        <v>16</v>
      </c>
      <c r="B19" s="8">
        <v>44446</v>
      </c>
      <c r="C19" s="7" t="s">
        <v>1</v>
      </c>
      <c r="D19" s="7" t="str">
        <f>VLOOKUP(C19,店舗リスト!$A$3:$B$9,2,FALSE)</f>
        <v>六本木</v>
      </c>
      <c r="E19" s="7" t="s">
        <v>49</v>
      </c>
      <c r="F19" s="7" t="s">
        <v>19</v>
      </c>
      <c r="G19" s="6">
        <f>VLOOKUP(F19,商品リスト!$A$3:$C$23,3)</f>
        <v>15500</v>
      </c>
      <c r="H19" s="7">
        <v>1</v>
      </c>
      <c r="I19" s="6">
        <f t="shared" si="0"/>
        <v>15500</v>
      </c>
    </row>
    <row r="20" spans="1:9" x14ac:dyDescent="0.4">
      <c r="A20" s="7">
        <v>17</v>
      </c>
      <c r="B20" s="8">
        <v>44446</v>
      </c>
      <c r="C20" s="7" t="s">
        <v>3</v>
      </c>
      <c r="D20" s="7" t="str">
        <f>VLOOKUP(C20,店舗リスト!$A$3:$B$9,2,FALSE)</f>
        <v>台場</v>
      </c>
      <c r="E20" s="7" t="s">
        <v>48</v>
      </c>
      <c r="F20" s="7" t="s">
        <v>21</v>
      </c>
      <c r="G20" s="6">
        <f>VLOOKUP(F20,商品リスト!$A$3:$C$23,3)</f>
        <v>20800</v>
      </c>
      <c r="H20" s="7">
        <v>2</v>
      </c>
      <c r="I20" s="6">
        <f t="shared" si="0"/>
        <v>41600</v>
      </c>
    </row>
    <row r="21" spans="1:9" x14ac:dyDescent="0.4">
      <c r="A21" s="7">
        <v>18</v>
      </c>
      <c r="B21" s="8">
        <v>44447</v>
      </c>
      <c r="C21" s="7" t="s">
        <v>0</v>
      </c>
      <c r="D21" s="7" t="str">
        <f>VLOOKUP(C21,店舗リスト!$A$3:$B$9,2,FALSE)</f>
        <v>銀座</v>
      </c>
      <c r="E21" s="7" t="s">
        <v>46</v>
      </c>
      <c r="F21" s="7" t="s">
        <v>7</v>
      </c>
      <c r="G21" s="6">
        <f>VLOOKUP(F21,商品リスト!$A$3:$C$23,3)</f>
        <v>16800</v>
      </c>
      <c r="H21" s="7">
        <v>3</v>
      </c>
      <c r="I21" s="6">
        <f t="shared" si="0"/>
        <v>50400</v>
      </c>
    </row>
    <row r="22" spans="1:9" x14ac:dyDescent="0.4">
      <c r="A22" s="7">
        <v>19</v>
      </c>
      <c r="B22" s="8">
        <v>44447</v>
      </c>
      <c r="C22" s="7" t="s">
        <v>0</v>
      </c>
      <c r="D22" s="7" t="str">
        <f>VLOOKUP(C22,店舗リスト!$A$3:$B$9,2,FALSE)</f>
        <v>銀座</v>
      </c>
      <c r="E22" s="7" t="s">
        <v>46</v>
      </c>
      <c r="F22" s="7" t="s">
        <v>8</v>
      </c>
      <c r="G22" s="6">
        <f>VLOOKUP(F22,商品リスト!$A$3:$C$23,3)</f>
        <v>13500</v>
      </c>
      <c r="H22" s="7">
        <v>1</v>
      </c>
      <c r="I22" s="6">
        <f t="shared" si="0"/>
        <v>13500</v>
      </c>
    </row>
    <row r="23" spans="1:9" x14ac:dyDescent="0.4">
      <c r="A23" s="7">
        <v>20</v>
      </c>
      <c r="B23" s="8">
        <v>44447</v>
      </c>
      <c r="C23" s="7" t="s">
        <v>2</v>
      </c>
      <c r="D23" s="7" t="str">
        <f>VLOOKUP(C23,店舗リスト!$A$3:$B$9,2,FALSE)</f>
        <v>青山</v>
      </c>
      <c r="E23" s="7"/>
      <c r="F23" s="7" t="s">
        <v>8</v>
      </c>
      <c r="G23" s="6">
        <f>VLOOKUP(F23,商品リスト!$A$3:$C$23,3)</f>
        <v>13500</v>
      </c>
      <c r="H23" s="7">
        <v>1</v>
      </c>
      <c r="I23" s="6">
        <f t="shared" si="0"/>
        <v>13500</v>
      </c>
    </row>
    <row r="24" spans="1:9" x14ac:dyDescent="0.4">
      <c r="A24" s="7">
        <v>21</v>
      </c>
      <c r="B24" s="8">
        <v>44447</v>
      </c>
      <c r="C24" s="7" t="s">
        <v>0</v>
      </c>
      <c r="D24" s="7" t="str">
        <f>VLOOKUP(C24,店舗リスト!$A$3:$B$9,2,FALSE)</f>
        <v>銀座</v>
      </c>
      <c r="E24" s="7" t="s">
        <v>46</v>
      </c>
      <c r="F24" s="7" t="s">
        <v>18</v>
      </c>
      <c r="G24" s="6">
        <f>VLOOKUP(F24,商品リスト!$A$3:$C$23,3)</f>
        <v>15500</v>
      </c>
      <c r="H24" s="7">
        <v>1</v>
      </c>
      <c r="I24" s="6">
        <f t="shared" si="0"/>
        <v>15500</v>
      </c>
    </row>
    <row r="25" spans="1:9" x14ac:dyDescent="0.4">
      <c r="A25" s="7">
        <v>22</v>
      </c>
      <c r="B25" s="8">
        <v>44448</v>
      </c>
      <c r="C25" s="7" t="s">
        <v>3</v>
      </c>
      <c r="D25" s="7" t="str">
        <f>VLOOKUP(C25,店舗リスト!$A$3:$B$9,2,FALSE)</f>
        <v>台場</v>
      </c>
      <c r="E25" s="7" t="s">
        <v>48</v>
      </c>
      <c r="F25" s="7" t="s">
        <v>7</v>
      </c>
      <c r="G25" s="6">
        <f>VLOOKUP(F25,商品リスト!$A$3:$C$23,3)</f>
        <v>16800</v>
      </c>
      <c r="H25" s="7">
        <v>3</v>
      </c>
      <c r="I25" s="6">
        <f t="shared" si="0"/>
        <v>50400</v>
      </c>
    </row>
    <row r="26" spans="1:9" x14ac:dyDescent="0.4">
      <c r="A26" s="7">
        <v>23</v>
      </c>
      <c r="B26" s="8">
        <v>44448</v>
      </c>
      <c r="C26" s="7" t="s">
        <v>0</v>
      </c>
      <c r="D26" s="7" t="str">
        <f>VLOOKUP(C26,店舗リスト!$A$3:$B$9,2,FALSE)</f>
        <v>銀座</v>
      </c>
      <c r="E26" s="7" t="s">
        <v>46</v>
      </c>
      <c r="F26" s="7" t="s">
        <v>8</v>
      </c>
      <c r="G26" s="6">
        <f>VLOOKUP(F26,商品リスト!$A$3:$C$23,3)</f>
        <v>13500</v>
      </c>
      <c r="H26" s="7">
        <v>2</v>
      </c>
      <c r="I26" s="6">
        <f t="shared" si="0"/>
        <v>27000</v>
      </c>
    </row>
    <row r="27" spans="1:9" x14ac:dyDescent="0.4">
      <c r="A27" s="7">
        <v>24</v>
      </c>
      <c r="B27" s="8">
        <v>44448</v>
      </c>
      <c r="C27" s="7" t="s">
        <v>4</v>
      </c>
      <c r="D27" s="7" t="str">
        <f>VLOOKUP(C27,店舗リスト!$A$3:$B$9,2,FALSE)</f>
        <v>横浜</v>
      </c>
      <c r="E27" s="7" t="s">
        <v>50</v>
      </c>
      <c r="F27" s="7" t="s">
        <v>10</v>
      </c>
      <c r="G27" s="6">
        <f>VLOOKUP(F27,商品リスト!$A$3:$C$23,3)</f>
        <v>13500</v>
      </c>
      <c r="H27" s="7">
        <v>2</v>
      </c>
      <c r="I27" s="6">
        <f t="shared" si="0"/>
        <v>27000</v>
      </c>
    </row>
    <row r="28" spans="1:9" x14ac:dyDescent="0.4">
      <c r="A28" s="7">
        <v>25</v>
      </c>
      <c r="B28" s="8">
        <v>44448</v>
      </c>
      <c r="C28" s="7" t="s">
        <v>2</v>
      </c>
      <c r="D28" s="7" t="str">
        <f>VLOOKUP(C28,店舗リスト!$A$3:$B$9,2,FALSE)</f>
        <v>青山</v>
      </c>
      <c r="E28" s="7"/>
      <c r="F28" s="7" t="s">
        <v>15</v>
      </c>
      <c r="G28" s="6">
        <f>VLOOKUP(F28,商品リスト!$A$3:$C$23,3)</f>
        <v>18800</v>
      </c>
      <c r="H28" s="7">
        <v>1</v>
      </c>
      <c r="I28" s="6">
        <f t="shared" si="0"/>
        <v>18800</v>
      </c>
    </row>
    <row r="29" spans="1:9" x14ac:dyDescent="0.4">
      <c r="A29" s="7">
        <v>26</v>
      </c>
      <c r="B29" s="8">
        <v>44448</v>
      </c>
      <c r="C29" s="7" t="s">
        <v>85</v>
      </c>
      <c r="D29" s="7" t="str">
        <f>VLOOKUP(C29,店舗リスト!$A$3:$B$9,2,FALSE)</f>
        <v>吉祥寺</v>
      </c>
      <c r="E29" s="7" t="s">
        <v>47</v>
      </c>
      <c r="F29" s="7" t="s">
        <v>16</v>
      </c>
      <c r="G29" s="6">
        <f>VLOOKUP(F29,商品リスト!$A$3:$C$23,3)</f>
        <v>18800</v>
      </c>
      <c r="H29" s="7">
        <v>3</v>
      </c>
      <c r="I29" s="6">
        <f t="shared" si="0"/>
        <v>56400</v>
      </c>
    </row>
    <row r="30" spans="1:9" x14ac:dyDescent="0.4">
      <c r="A30" s="7">
        <v>27</v>
      </c>
      <c r="B30" s="8">
        <v>44448</v>
      </c>
      <c r="C30" s="7" t="s">
        <v>1</v>
      </c>
      <c r="D30" s="7" t="str">
        <f>VLOOKUP(C30,店舗リスト!$A$3:$B$9,2,FALSE)</f>
        <v>六本木</v>
      </c>
      <c r="E30" s="7" t="s">
        <v>49</v>
      </c>
      <c r="F30" s="7" t="s">
        <v>19</v>
      </c>
      <c r="G30" s="6">
        <f>VLOOKUP(F30,商品リスト!$A$3:$C$23,3)</f>
        <v>15500</v>
      </c>
      <c r="H30" s="7">
        <v>2</v>
      </c>
      <c r="I30" s="6">
        <f t="shared" si="0"/>
        <v>31000</v>
      </c>
    </row>
    <row r="31" spans="1:9" x14ac:dyDescent="0.4">
      <c r="A31" s="7">
        <v>28</v>
      </c>
      <c r="B31" s="8">
        <v>44448</v>
      </c>
      <c r="C31" s="7" t="s">
        <v>3</v>
      </c>
      <c r="D31" s="7" t="str">
        <f>VLOOKUP(C31,店舗リスト!$A$3:$B$9,2,FALSE)</f>
        <v>台場</v>
      </c>
      <c r="E31" s="7" t="s">
        <v>48</v>
      </c>
      <c r="F31" s="7" t="s">
        <v>30</v>
      </c>
      <c r="G31" s="6">
        <f>VLOOKUP(F31,商品リスト!$A$3:$C$23,3)</f>
        <v>20800</v>
      </c>
      <c r="H31" s="7">
        <v>2</v>
      </c>
      <c r="I31" s="6">
        <f t="shared" si="0"/>
        <v>41600</v>
      </c>
    </row>
    <row r="32" spans="1:9" x14ac:dyDescent="0.4">
      <c r="A32" s="7">
        <v>29</v>
      </c>
      <c r="B32" s="8">
        <v>44448</v>
      </c>
      <c r="C32" s="7" t="s">
        <v>1</v>
      </c>
      <c r="D32" s="7" t="str">
        <f>VLOOKUP(C32,店舗リスト!$A$3:$B$9,2,FALSE)</f>
        <v>六本木</v>
      </c>
      <c r="E32" s="7" t="s">
        <v>49</v>
      </c>
      <c r="F32" s="7" t="s">
        <v>30</v>
      </c>
      <c r="G32" s="6">
        <f>VLOOKUP(F32,商品リスト!$A$3:$C$23,3)</f>
        <v>20800</v>
      </c>
      <c r="H32" s="7">
        <v>1</v>
      </c>
      <c r="I32" s="6">
        <f t="shared" si="0"/>
        <v>20800</v>
      </c>
    </row>
    <row r="33" spans="1:9" x14ac:dyDescent="0.4">
      <c r="A33" s="7">
        <v>30</v>
      </c>
      <c r="B33" s="8">
        <v>44449</v>
      </c>
      <c r="C33" s="7" t="s">
        <v>3</v>
      </c>
      <c r="D33" s="7" t="str">
        <f>VLOOKUP(C33,店舗リスト!$A$3:$B$9,2,FALSE)</f>
        <v>台場</v>
      </c>
      <c r="E33" s="7" t="s">
        <v>48</v>
      </c>
      <c r="F33" s="7" t="s">
        <v>7</v>
      </c>
      <c r="G33" s="6">
        <f>VLOOKUP(F33,商品リスト!$A$3:$C$23,3)</f>
        <v>16800</v>
      </c>
      <c r="H33" s="7">
        <v>1</v>
      </c>
      <c r="I33" s="6">
        <f t="shared" si="0"/>
        <v>16800</v>
      </c>
    </row>
    <row r="34" spans="1:9" x14ac:dyDescent="0.4">
      <c r="A34" s="7">
        <v>31</v>
      </c>
      <c r="B34" s="8">
        <v>44449</v>
      </c>
      <c r="C34" s="7" t="s">
        <v>85</v>
      </c>
      <c r="D34" s="7" t="str">
        <f>VLOOKUP(C34,店舗リスト!$A$3:$B$9,2,FALSE)</f>
        <v>吉祥寺</v>
      </c>
      <c r="E34" s="7" t="s">
        <v>47</v>
      </c>
      <c r="F34" s="7" t="s">
        <v>15</v>
      </c>
      <c r="G34" s="6">
        <f>VLOOKUP(F34,商品リスト!$A$3:$C$23,3)</f>
        <v>18800</v>
      </c>
      <c r="H34" s="7">
        <v>1</v>
      </c>
      <c r="I34" s="6">
        <f t="shared" si="0"/>
        <v>18800</v>
      </c>
    </row>
    <row r="35" spans="1:9" x14ac:dyDescent="0.4">
      <c r="A35" s="7">
        <v>32</v>
      </c>
      <c r="B35" s="8">
        <v>44449</v>
      </c>
      <c r="C35" s="7" t="s">
        <v>2</v>
      </c>
      <c r="D35" s="7" t="str">
        <f>VLOOKUP(C35,店舗リスト!$A$3:$B$9,2,FALSE)</f>
        <v>青山</v>
      </c>
      <c r="E35" s="7"/>
      <c r="F35" s="7" t="s">
        <v>16</v>
      </c>
      <c r="G35" s="6">
        <f>VLOOKUP(F35,商品リスト!$A$3:$C$23,3)</f>
        <v>18800</v>
      </c>
      <c r="H35" s="7">
        <v>2</v>
      </c>
      <c r="I35" s="6">
        <f t="shared" si="0"/>
        <v>37600</v>
      </c>
    </row>
    <row r="36" spans="1:9" x14ac:dyDescent="0.4">
      <c r="A36" s="7">
        <v>33</v>
      </c>
      <c r="B36" s="8">
        <v>44449</v>
      </c>
      <c r="C36" s="7" t="s">
        <v>1</v>
      </c>
      <c r="D36" s="7" t="str">
        <f>VLOOKUP(C36,店舗リスト!$A$3:$B$9,2,FALSE)</f>
        <v>六本木</v>
      </c>
      <c r="E36" s="7" t="s">
        <v>49</v>
      </c>
      <c r="F36" s="7" t="s">
        <v>20</v>
      </c>
      <c r="G36" s="6">
        <f>VLOOKUP(F36,商品リスト!$A$3:$C$23,3)</f>
        <v>20800</v>
      </c>
      <c r="H36" s="7">
        <v>2</v>
      </c>
      <c r="I36" s="6">
        <f t="shared" ref="I36:I67" si="1">G36*H36</f>
        <v>41600</v>
      </c>
    </row>
    <row r="37" spans="1:9" x14ac:dyDescent="0.4">
      <c r="A37" s="7">
        <v>34</v>
      </c>
      <c r="B37" s="8">
        <v>44450</v>
      </c>
      <c r="C37" s="7" t="s">
        <v>2</v>
      </c>
      <c r="D37" s="7" t="str">
        <f>VLOOKUP(C37,店舗リスト!$A$3:$B$9,2,FALSE)</f>
        <v>青山</v>
      </c>
      <c r="E37" s="7"/>
      <c r="F37" s="7" t="s">
        <v>11</v>
      </c>
      <c r="G37" s="6">
        <f>VLOOKUP(F37,商品リスト!$A$3:$C$23,3)</f>
        <v>28600</v>
      </c>
      <c r="H37" s="7">
        <v>2</v>
      </c>
      <c r="I37" s="6">
        <f t="shared" si="1"/>
        <v>57200</v>
      </c>
    </row>
    <row r="38" spans="1:9" x14ac:dyDescent="0.4">
      <c r="A38" s="7">
        <v>35</v>
      </c>
      <c r="B38" s="8">
        <v>44450</v>
      </c>
      <c r="C38" s="7" t="s">
        <v>0</v>
      </c>
      <c r="D38" s="7" t="str">
        <f>VLOOKUP(C38,店舗リスト!$A$3:$B$9,2,FALSE)</f>
        <v>銀座</v>
      </c>
      <c r="E38" s="7" t="s">
        <v>46</v>
      </c>
      <c r="F38" s="7" t="s">
        <v>16</v>
      </c>
      <c r="G38" s="6">
        <f>VLOOKUP(F38,商品リスト!$A$3:$C$23,3)</f>
        <v>18800</v>
      </c>
      <c r="H38" s="7">
        <v>2</v>
      </c>
      <c r="I38" s="6">
        <f t="shared" si="1"/>
        <v>37600</v>
      </c>
    </row>
    <row r="39" spans="1:9" x14ac:dyDescent="0.4">
      <c r="A39" s="7">
        <v>36</v>
      </c>
      <c r="B39" s="8">
        <v>44450</v>
      </c>
      <c r="C39" s="7" t="s">
        <v>4</v>
      </c>
      <c r="D39" s="7" t="str">
        <f>VLOOKUP(C39,店舗リスト!$A$3:$B$9,2,FALSE)</f>
        <v>横浜</v>
      </c>
      <c r="E39" s="7" t="s">
        <v>50</v>
      </c>
      <c r="F39" s="7" t="s">
        <v>17</v>
      </c>
      <c r="G39" s="6">
        <f>VLOOKUP(F39,商品リスト!$A$3:$C$23,3)</f>
        <v>15500</v>
      </c>
      <c r="H39" s="7">
        <v>3</v>
      </c>
      <c r="I39" s="6">
        <f t="shared" si="1"/>
        <v>46500</v>
      </c>
    </row>
    <row r="40" spans="1:9" x14ac:dyDescent="0.4">
      <c r="A40" s="7">
        <v>37</v>
      </c>
      <c r="B40" s="8">
        <v>44450</v>
      </c>
      <c r="C40" s="7" t="s">
        <v>85</v>
      </c>
      <c r="D40" s="7" t="str">
        <f>VLOOKUP(C40,店舗リスト!$A$3:$B$9,2,FALSE)</f>
        <v>吉祥寺</v>
      </c>
      <c r="E40" s="7" t="s">
        <v>47</v>
      </c>
      <c r="F40" s="7" t="s">
        <v>19</v>
      </c>
      <c r="G40" s="6">
        <f>VLOOKUP(F40,商品リスト!$A$3:$C$23,3)</f>
        <v>15500</v>
      </c>
      <c r="H40" s="7">
        <v>3</v>
      </c>
      <c r="I40" s="6">
        <f t="shared" si="1"/>
        <v>46500</v>
      </c>
    </row>
    <row r="41" spans="1:9" x14ac:dyDescent="0.4">
      <c r="A41" s="7">
        <v>38</v>
      </c>
      <c r="B41" s="8">
        <v>44450</v>
      </c>
      <c r="C41" s="7" t="s">
        <v>0</v>
      </c>
      <c r="D41" s="7" t="str">
        <f>VLOOKUP(C41,店舗リスト!$A$3:$B$9,2,FALSE)</f>
        <v>銀座</v>
      </c>
      <c r="E41" s="7" t="s">
        <v>46</v>
      </c>
      <c r="F41" s="7" t="s">
        <v>30</v>
      </c>
      <c r="G41" s="6">
        <f>VLOOKUP(F41,商品リスト!$A$3:$C$23,3)</f>
        <v>20800</v>
      </c>
      <c r="H41" s="7">
        <v>1</v>
      </c>
      <c r="I41" s="6">
        <f t="shared" si="1"/>
        <v>20800</v>
      </c>
    </row>
    <row r="42" spans="1:9" x14ac:dyDescent="0.4">
      <c r="A42" s="7">
        <v>39</v>
      </c>
      <c r="B42" s="8">
        <v>44451</v>
      </c>
      <c r="C42" s="7" t="s">
        <v>85</v>
      </c>
      <c r="D42" s="7" t="str">
        <f>VLOOKUP(C42,店舗リスト!$A$3:$B$9,2,FALSE)</f>
        <v>吉祥寺</v>
      </c>
      <c r="E42" s="7" t="s">
        <v>47</v>
      </c>
      <c r="F42" s="7" t="s">
        <v>8</v>
      </c>
      <c r="G42" s="6">
        <f>VLOOKUP(F42,商品リスト!$A$3:$C$23,3)</f>
        <v>13500</v>
      </c>
      <c r="H42" s="7">
        <v>1</v>
      </c>
      <c r="I42" s="6">
        <f t="shared" si="1"/>
        <v>13500</v>
      </c>
    </row>
    <row r="43" spans="1:9" x14ac:dyDescent="0.4">
      <c r="A43" s="7">
        <v>40</v>
      </c>
      <c r="B43" s="8">
        <v>44452</v>
      </c>
      <c r="C43" s="7" t="s">
        <v>1</v>
      </c>
      <c r="D43" s="7" t="str">
        <f>VLOOKUP(C43,店舗リスト!$A$3:$B$9,2,FALSE)</f>
        <v>六本木</v>
      </c>
      <c r="E43" s="7" t="s">
        <v>49</v>
      </c>
      <c r="F43" s="7" t="s">
        <v>12</v>
      </c>
      <c r="G43" s="6">
        <f>VLOOKUP(F43,商品リスト!$A$3:$C$23,3)</f>
        <v>28600</v>
      </c>
      <c r="H43" s="7">
        <v>1</v>
      </c>
      <c r="I43" s="6">
        <f t="shared" si="1"/>
        <v>28600</v>
      </c>
    </row>
    <row r="44" spans="1:9" x14ac:dyDescent="0.4">
      <c r="A44" s="7">
        <v>41</v>
      </c>
      <c r="B44" s="8">
        <v>44452</v>
      </c>
      <c r="C44" s="7" t="s">
        <v>4</v>
      </c>
      <c r="D44" s="7" t="str">
        <f>VLOOKUP(C44,店舗リスト!$A$3:$B$9,2,FALSE)</f>
        <v>横浜</v>
      </c>
      <c r="E44" s="7" t="s">
        <v>50</v>
      </c>
      <c r="F44" s="7" t="s">
        <v>17</v>
      </c>
      <c r="G44" s="6">
        <f>VLOOKUP(F44,商品リスト!$A$3:$C$23,3)</f>
        <v>15500</v>
      </c>
      <c r="H44" s="7">
        <v>1</v>
      </c>
      <c r="I44" s="6">
        <f t="shared" si="1"/>
        <v>15500</v>
      </c>
    </row>
    <row r="45" spans="1:9" x14ac:dyDescent="0.4">
      <c r="A45" s="7">
        <v>42</v>
      </c>
      <c r="B45" s="8">
        <v>44452</v>
      </c>
      <c r="C45" s="7" t="s">
        <v>85</v>
      </c>
      <c r="D45" s="7" t="str">
        <f>VLOOKUP(C45,店舗リスト!$A$3:$B$9,2,FALSE)</f>
        <v>吉祥寺</v>
      </c>
      <c r="E45" s="7" t="s">
        <v>47</v>
      </c>
      <c r="F45" s="7" t="s">
        <v>20</v>
      </c>
      <c r="G45" s="6">
        <f>VLOOKUP(F45,商品リスト!$A$3:$C$23,3)</f>
        <v>20800</v>
      </c>
      <c r="H45" s="7">
        <v>1</v>
      </c>
      <c r="I45" s="6">
        <f t="shared" si="1"/>
        <v>20800</v>
      </c>
    </row>
    <row r="46" spans="1:9" x14ac:dyDescent="0.4">
      <c r="A46" s="7">
        <v>43</v>
      </c>
      <c r="B46" s="8">
        <v>44453</v>
      </c>
      <c r="C46" s="7" t="s">
        <v>2</v>
      </c>
      <c r="D46" s="7" t="str">
        <f>VLOOKUP(C46,店舗リスト!$A$3:$B$9,2,FALSE)</f>
        <v>青山</v>
      </c>
      <c r="E46" s="7"/>
      <c r="F46" s="7" t="s">
        <v>12</v>
      </c>
      <c r="G46" s="6">
        <f>VLOOKUP(F46,商品リスト!$A$3:$C$23,3)</f>
        <v>28600</v>
      </c>
      <c r="H46" s="7">
        <v>2</v>
      </c>
      <c r="I46" s="6">
        <f t="shared" si="1"/>
        <v>57200</v>
      </c>
    </row>
    <row r="47" spans="1:9" x14ac:dyDescent="0.4">
      <c r="A47" s="7">
        <v>44</v>
      </c>
      <c r="B47" s="8">
        <v>44454</v>
      </c>
      <c r="C47" s="7" t="s">
        <v>4</v>
      </c>
      <c r="D47" s="7" t="str">
        <f>VLOOKUP(C47,店舗リスト!$A$3:$B$9,2,FALSE)</f>
        <v>横浜</v>
      </c>
      <c r="E47" s="7" t="s">
        <v>50</v>
      </c>
      <c r="F47" s="7" t="s">
        <v>12</v>
      </c>
      <c r="G47" s="6">
        <f>VLOOKUP(F47,商品リスト!$A$3:$C$23,3)</f>
        <v>28600</v>
      </c>
      <c r="H47" s="7">
        <v>1</v>
      </c>
      <c r="I47" s="6">
        <f t="shared" si="1"/>
        <v>28600</v>
      </c>
    </row>
    <row r="48" spans="1:9" x14ac:dyDescent="0.4">
      <c r="A48" s="7">
        <v>45</v>
      </c>
      <c r="B48" s="8">
        <v>44454</v>
      </c>
      <c r="C48" s="7" t="s">
        <v>3</v>
      </c>
      <c r="D48" s="7" t="str">
        <f>VLOOKUP(C48,店舗リスト!$A$3:$B$9,2,FALSE)</f>
        <v>台場</v>
      </c>
      <c r="E48" s="7" t="s">
        <v>48</v>
      </c>
      <c r="F48" s="7" t="s">
        <v>12</v>
      </c>
      <c r="G48" s="6">
        <f>VLOOKUP(F48,商品リスト!$A$3:$C$23,3)</f>
        <v>28600</v>
      </c>
      <c r="H48" s="7">
        <v>2</v>
      </c>
      <c r="I48" s="6">
        <f t="shared" si="1"/>
        <v>57200</v>
      </c>
    </row>
    <row r="49" spans="1:9" x14ac:dyDescent="0.4">
      <c r="A49" s="7">
        <v>46</v>
      </c>
      <c r="B49" s="8">
        <v>44454</v>
      </c>
      <c r="C49" s="7" t="s">
        <v>4</v>
      </c>
      <c r="D49" s="7" t="str">
        <f>VLOOKUP(C49,店舗リスト!$A$3:$B$9,2,FALSE)</f>
        <v>横浜</v>
      </c>
      <c r="E49" s="7" t="s">
        <v>50</v>
      </c>
      <c r="F49" s="7" t="s">
        <v>19</v>
      </c>
      <c r="G49" s="6">
        <f>VLOOKUP(F49,商品リスト!$A$3:$C$23,3)</f>
        <v>15500</v>
      </c>
      <c r="H49" s="7">
        <v>1</v>
      </c>
      <c r="I49" s="6">
        <f t="shared" si="1"/>
        <v>15500</v>
      </c>
    </row>
    <row r="50" spans="1:9" x14ac:dyDescent="0.4">
      <c r="A50" s="7">
        <v>47</v>
      </c>
      <c r="B50" s="8">
        <v>44454</v>
      </c>
      <c r="C50" s="7" t="s">
        <v>3</v>
      </c>
      <c r="D50" s="7" t="str">
        <f>VLOOKUP(C50,店舗リスト!$A$3:$B$9,2,FALSE)</f>
        <v>台場</v>
      </c>
      <c r="E50" s="7" t="s">
        <v>48</v>
      </c>
      <c r="F50" s="7" t="s">
        <v>19</v>
      </c>
      <c r="G50" s="6">
        <f>VLOOKUP(F50,商品リスト!$A$3:$C$23,3)</f>
        <v>15500</v>
      </c>
      <c r="H50" s="7">
        <v>1</v>
      </c>
      <c r="I50" s="6">
        <f t="shared" si="1"/>
        <v>15500</v>
      </c>
    </row>
    <row r="51" spans="1:9" x14ac:dyDescent="0.4">
      <c r="A51" s="7">
        <v>48</v>
      </c>
      <c r="B51" s="8">
        <v>44454</v>
      </c>
      <c r="C51" s="7" t="s">
        <v>3</v>
      </c>
      <c r="D51" s="7" t="str">
        <f>VLOOKUP(C51,店舗リスト!$A$3:$B$9,2,FALSE)</f>
        <v>台場</v>
      </c>
      <c r="E51" s="7" t="s">
        <v>48</v>
      </c>
      <c r="F51" s="7" t="s">
        <v>20</v>
      </c>
      <c r="G51" s="6">
        <f>VLOOKUP(F51,商品リスト!$A$3:$C$23,3)</f>
        <v>20800</v>
      </c>
      <c r="H51" s="7">
        <v>3</v>
      </c>
      <c r="I51" s="6">
        <f t="shared" si="1"/>
        <v>62400</v>
      </c>
    </row>
    <row r="52" spans="1:9" x14ac:dyDescent="0.4">
      <c r="A52" s="7">
        <v>49</v>
      </c>
      <c r="B52" s="8">
        <v>44455</v>
      </c>
      <c r="C52" s="7" t="s">
        <v>3</v>
      </c>
      <c r="D52" s="7" t="str">
        <f>VLOOKUP(C52,店舗リスト!$A$3:$B$9,2,FALSE)</f>
        <v>台場</v>
      </c>
      <c r="E52" s="7" t="s">
        <v>48</v>
      </c>
      <c r="F52" s="7" t="s">
        <v>12</v>
      </c>
      <c r="G52" s="6">
        <f>VLOOKUP(F52,商品リスト!$A$3:$C$23,3)</f>
        <v>28600</v>
      </c>
      <c r="H52" s="7">
        <v>1</v>
      </c>
      <c r="I52" s="6">
        <f t="shared" si="1"/>
        <v>28600</v>
      </c>
    </row>
    <row r="53" spans="1:9" x14ac:dyDescent="0.4">
      <c r="A53" s="7">
        <v>50</v>
      </c>
      <c r="B53" s="8">
        <v>44455</v>
      </c>
      <c r="C53" s="7" t="s">
        <v>0</v>
      </c>
      <c r="D53" s="7" t="str">
        <f>VLOOKUP(C53,店舗リスト!$A$3:$B$9,2,FALSE)</f>
        <v>銀座</v>
      </c>
      <c r="E53" s="7" t="s">
        <v>46</v>
      </c>
      <c r="F53" s="7" t="s">
        <v>12</v>
      </c>
      <c r="G53" s="6">
        <f>VLOOKUP(F53,商品リスト!$A$3:$C$23,3)</f>
        <v>28600</v>
      </c>
      <c r="H53" s="7">
        <v>1</v>
      </c>
      <c r="I53" s="6">
        <f t="shared" si="1"/>
        <v>28600</v>
      </c>
    </row>
    <row r="54" spans="1:9" x14ac:dyDescent="0.4">
      <c r="A54" s="7">
        <v>51</v>
      </c>
      <c r="B54" s="8">
        <v>44455</v>
      </c>
      <c r="C54" s="7" t="s">
        <v>2</v>
      </c>
      <c r="D54" s="7" t="str">
        <f>VLOOKUP(C54,店舗リスト!$A$3:$B$9,2,FALSE)</f>
        <v>青山</v>
      </c>
      <c r="E54" s="7"/>
      <c r="F54" s="7" t="s">
        <v>12</v>
      </c>
      <c r="G54" s="6">
        <f>VLOOKUP(F54,商品リスト!$A$3:$C$23,3)</f>
        <v>28600</v>
      </c>
      <c r="H54" s="7">
        <v>1</v>
      </c>
      <c r="I54" s="6">
        <f t="shared" si="1"/>
        <v>28600</v>
      </c>
    </row>
    <row r="55" spans="1:9" x14ac:dyDescent="0.4">
      <c r="A55" s="7">
        <v>52</v>
      </c>
      <c r="B55" s="8">
        <v>44455</v>
      </c>
      <c r="C55" s="7" t="s">
        <v>2</v>
      </c>
      <c r="D55" s="7" t="str">
        <f>VLOOKUP(C55,店舗リスト!$A$3:$B$9,2,FALSE)</f>
        <v>青山</v>
      </c>
      <c r="E55" s="7"/>
      <c r="F55" s="7" t="s">
        <v>17</v>
      </c>
      <c r="G55" s="6">
        <f>VLOOKUP(F55,商品リスト!$A$3:$C$23,3)</f>
        <v>15500</v>
      </c>
      <c r="H55" s="7">
        <v>3</v>
      </c>
      <c r="I55" s="6">
        <f t="shared" si="1"/>
        <v>46500</v>
      </c>
    </row>
    <row r="56" spans="1:9" x14ac:dyDescent="0.4">
      <c r="A56" s="7">
        <v>53</v>
      </c>
      <c r="B56" s="8">
        <v>44455</v>
      </c>
      <c r="C56" s="7" t="s">
        <v>3</v>
      </c>
      <c r="D56" s="7" t="str">
        <f>VLOOKUP(C56,店舗リスト!$A$3:$B$9,2,FALSE)</f>
        <v>台場</v>
      </c>
      <c r="E56" s="7" t="s">
        <v>48</v>
      </c>
      <c r="F56" s="7" t="s">
        <v>18</v>
      </c>
      <c r="G56" s="6">
        <f>VLOOKUP(F56,商品リスト!$A$3:$C$23,3)</f>
        <v>15500</v>
      </c>
      <c r="H56" s="7">
        <v>1</v>
      </c>
      <c r="I56" s="6">
        <f t="shared" si="1"/>
        <v>15500</v>
      </c>
    </row>
    <row r="57" spans="1:9" x14ac:dyDescent="0.4">
      <c r="A57" s="7">
        <v>54</v>
      </c>
      <c r="B57" s="8">
        <v>44455</v>
      </c>
      <c r="C57" s="7" t="s">
        <v>4</v>
      </c>
      <c r="D57" s="7" t="str">
        <f>VLOOKUP(C57,店舗リスト!$A$3:$B$9,2,FALSE)</f>
        <v>横浜</v>
      </c>
      <c r="E57" s="7" t="s">
        <v>50</v>
      </c>
      <c r="F57" s="7" t="s">
        <v>19</v>
      </c>
      <c r="G57" s="6">
        <f>VLOOKUP(F57,商品リスト!$A$3:$C$23,3)</f>
        <v>15500</v>
      </c>
      <c r="H57" s="7">
        <v>1</v>
      </c>
      <c r="I57" s="6">
        <f t="shared" si="1"/>
        <v>15500</v>
      </c>
    </row>
    <row r="58" spans="1:9" x14ac:dyDescent="0.4">
      <c r="A58" s="7">
        <v>55</v>
      </c>
      <c r="B58" s="8">
        <v>44455</v>
      </c>
      <c r="C58" s="7" t="s">
        <v>0</v>
      </c>
      <c r="D58" s="7" t="str">
        <f>VLOOKUP(C58,店舗リスト!$A$3:$B$9,2,FALSE)</f>
        <v>銀座</v>
      </c>
      <c r="E58" s="7" t="s">
        <v>46</v>
      </c>
      <c r="F58" s="7" t="s">
        <v>21</v>
      </c>
      <c r="G58" s="6">
        <f>VLOOKUP(F58,商品リスト!$A$3:$C$23,3)</f>
        <v>20800</v>
      </c>
      <c r="H58" s="7">
        <v>1</v>
      </c>
      <c r="I58" s="6">
        <f t="shared" si="1"/>
        <v>20800</v>
      </c>
    </row>
    <row r="59" spans="1:9" x14ac:dyDescent="0.4">
      <c r="A59" s="7">
        <v>56</v>
      </c>
      <c r="B59" s="8">
        <v>44456</v>
      </c>
      <c r="C59" s="7" t="s">
        <v>2</v>
      </c>
      <c r="D59" s="7" t="str">
        <f>VLOOKUP(C59,店舗リスト!$A$3:$B$9,2,FALSE)</f>
        <v>青山</v>
      </c>
      <c r="E59" s="7"/>
      <c r="F59" s="7" t="s">
        <v>12</v>
      </c>
      <c r="G59" s="6">
        <f>VLOOKUP(F59,商品リスト!$A$3:$C$23,3)</f>
        <v>28600</v>
      </c>
      <c r="H59" s="7">
        <v>1</v>
      </c>
      <c r="I59" s="6">
        <f t="shared" si="1"/>
        <v>28600</v>
      </c>
    </row>
    <row r="60" spans="1:9" x14ac:dyDescent="0.4">
      <c r="A60" s="7">
        <v>57</v>
      </c>
      <c r="B60" s="8">
        <v>44456</v>
      </c>
      <c r="C60" s="7" t="s">
        <v>85</v>
      </c>
      <c r="D60" s="7" t="str">
        <f>VLOOKUP(C60,店舗リスト!$A$3:$B$9,2,FALSE)</f>
        <v>吉祥寺</v>
      </c>
      <c r="E60" s="7" t="s">
        <v>47</v>
      </c>
      <c r="F60" s="7" t="s">
        <v>12</v>
      </c>
      <c r="G60" s="6">
        <f>VLOOKUP(F60,商品リスト!$A$3:$C$23,3)</f>
        <v>28600</v>
      </c>
      <c r="H60" s="7">
        <v>1</v>
      </c>
      <c r="I60" s="6">
        <f t="shared" si="1"/>
        <v>28600</v>
      </c>
    </row>
    <row r="61" spans="1:9" x14ac:dyDescent="0.4">
      <c r="A61" s="7">
        <v>58</v>
      </c>
      <c r="B61" s="8">
        <v>44456</v>
      </c>
      <c r="C61" s="7" t="s">
        <v>0</v>
      </c>
      <c r="D61" s="7" t="str">
        <f>VLOOKUP(C61,店舗リスト!$A$3:$B$9,2,FALSE)</f>
        <v>銀座</v>
      </c>
      <c r="E61" s="7" t="s">
        <v>46</v>
      </c>
      <c r="F61" s="7" t="s">
        <v>19</v>
      </c>
      <c r="G61" s="6">
        <f>VLOOKUP(F61,商品リスト!$A$3:$C$23,3)</f>
        <v>15500</v>
      </c>
      <c r="H61" s="7">
        <v>1</v>
      </c>
      <c r="I61" s="6">
        <f t="shared" si="1"/>
        <v>15500</v>
      </c>
    </row>
    <row r="62" spans="1:9" x14ac:dyDescent="0.4">
      <c r="A62" s="7">
        <v>59</v>
      </c>
      <c r="B62" s="8">
        <v>44456</v>
      </c>
      <c r="C62" s="7" t="s">
        <v>1</v>
      </c>
      <c r="D62" s="7" t="str">
        <f>VLOOKUP(C62,店舗リスト!$A$3:$B$9,2,FALSE)</f>
        <v>六本木</v>
      </c>
      <c r="E62" s="7" t="s">
        <v>49</v>
      </c>
      <c r="F62" s="7" t="s">
        <v>21</v>
      </c>
      <c r="G62" s="6">
        <f>VLOOKUP(F62,商品リスト!$A$3:$C$23,3)</f>
        <v>20800</v>
      </c>
      <c r="H62" s="7">
        <v>1</v>
      </c>
      <c r="I62" s="6">
        <f t="shared" si="1"/>
        <v>20800</v>
      </c>
    </row>
    <row r="63" spans="1:9" x14ac:dyDescent="0.4">
      <c r="A63" s="7">
        <v>60</v>
      </c>
      <c r="B63" s="8">
        <v>44457</v>
      </c>
      <c r="C63" s="7" t="s">
        <v>4</v>
      </c>
      <c r="D63" s="7" t="str">
        <f>VLOOKUP(C63,店舗リスト!$A$3:$B$9,2,FALSE)</f>
        <v>横浜</v>
      </c>
      <c r="E63" s="7" t="s">
        <v>50</v>
      </c>
      <c r="F63" s="7" t="s">
        <v>12</v>
      </c>
      <c r="G63" s="6">
        <f>VLOOKUP(F63,商品リスト!$A$3:$C$23,3)</f>
        <v>28600</v>
      </c>
      <c r="H63" s="7">
        <v>1</v>
      </c>
      <c r="I63" s="6">
        <f t="shared" si="1"/>
        <v>28600</v>
      </c>
    </row>
    <row r="64" spans="1:9" x14ac:dyDescent="0.4">
      <c r="A64" s="7">
        <v>61</v>
      </c>
      <c r="B64" s="8">
        <v>44457</v>
      </c>
      <c r="C64" s="7" t="s">
        <v>3</v>
      </c>
      <c r="D64" s="7" t="str">
        <f>VLOOKUP(C64,店舗リスト!$A$3:$B$9,2,FALSE)</f>
        <v>台場</v>
      </c>
      <c r="E64" s="7" t="s">
        <v>48</v>
      </c>
      <c r="F64" s="7" t="s">
        <v>30</v>
      </c>
      <c r="G64" s="6">
        <f>VLOOKUP(F64,商品リスト!$A$3:$C$23,3)</f>
        <v>20800</v>
      </c>
      <c r="H64" s="7">
        <v>3</v>
      </c>
      <c r="I64" s="6">
        <f t="shared" si="1"/>
        <v>62400</v>
      </c>
    </row>
    <row r="65" spans="1:9" x14ac:dyDescent="0.4">
      <c r="A65" s="7">
        <v>62</v>
      </c>
      <c r="B65" s="8">
        <v>44458</v>
      </c>
      <c r="C65" s="7" t="s">
        <v>3</v>
      </c>
      <c r="D65" s="7" t="str">
        <f>VLOOKUP(C65,店舗リスト!$A$3:$B$9,2,FALSE)</f>
        <v>台場</v>
      </c>
      <c r="E65" s="7" t="s">
        <v>48</v>
      </c>
      <c r="F65" s="7" t="s">
        <v>12</v>
      </c>
      <c r="G65" s="6">
        <f>VLOOKUP(F65,商品リスト!$A$3:$C$23,3)</f>
        <v>28600</v>
      </c>
      <c r="H65" s="7">
        <v>1</v>
      </c>
      <c r="I65" s="6">
        <f t="shared" si="1"/>
        <v>28600</v>
      </c>
    </row>
    <row r="66" spans="1:9" x14ac:dyDescent="0.4">
      <c r="A66" s="7">
        <v>63</v>
      </c>
      <c r="B66" s="8">
        <v>44458</v>
      </c>
      <c r="C66" s="7" t="s">
        <v>85</v>
      </c>
      <c r="D66" s="7" t="str">
        <f>VLOOKUP(C66,店舗リスト!$A$3:$B$9,2,FALSE)</f>
        <v>吉祥寺</v>
      </c>
      <c r="E66" s="7" t="s">
        <v>47</v>
      </c>
      <c r="F66" s="7" t="s">
        <v>17</v>
      </c>
      <c r="G66" s="6">
        <f>VLOOKUP(F66,商品リスト!$A$3:$C$23,3)</f>
        <v>15500</v>
      </c>
      <c r="H66" s="7">
        <v>1</v>
      </c>
      <c r="I66" s="6">
        <f t="shared" si="1"/>
        <v>15500</v>
      </c>
    </row>
    <row r="67" spans="1:9" x14ac:dyDescent="0.4">
      <c r="A67" s="7">
        <v>64</v>
      </c>
      <c r="B67" s="8">
        <v>44458</v>
      </c>
      <c r="C67" s="7" t="s">
        <v>2</v>
      </c>
      <c r="D67" s="7" t="str">
        <f>VLOOKUP(C67,店舗リスト!$A$3:$B$9,2,FALSE)</f>
        <v>青山</v>
      </c>
      <c r="E67" s="7"/>
      <c r="F67" s="7" t="s">
        <v>19</v>
      </c>
      <c r="G67" s="6">
        <f>VLOOKUP(F67,商品リスト!$A$3:$C$23,3)</f>
        <v>15500</v>
      </c>
      <c r="H67" s="7">
        <v>1</v>
      </c>
      <c r="I67" s="6">
        <f t="shared" si="1"/>
        <v>15500</v>
      </c>
    </row>
    <row r="68" spans="1:9" x14ac:dyDescent="0.4">
      <c r="A68" s="7">
        <v>65</v>
      </c>
      <c r="B68" s="8">
        <v>44459</v>
      </c>
      <c r="C68" s="7" t="s">
        <v>2</v>
      </c>
      <c r="D68" s="7" t="str">
        <f>VLOOKUP(C68,店舗リスト!$A$3:$B$9,2,FALSE)</f>
        <v>青山</v>
      </c>
      <c r="E68" s="7"/>
      <c r="F68" s="7" t="s">
        <v>17</v>
      </c>
      <c r="G68" s="6">
        <f>VLOOKUP(F68,商品リスト!$A$3:$C$23,3)</f>
        <v>15500</v>
      </c>
      <c r="H68" s="7">
        <v>3</v>
      </c>
      <c r="I68" s="6">
        <f t="shared" ref="I68:I97" si="2">G68*H68</f>
        <v>46500</v>
      </c>
    </row>
    <row r="69" spans="1:9" x14ac:dyDescent="0.4">
      <c r="A69" s="7">
        <v>66</v>
      </c>
      <c r="B69" s="8">
        <v>44460</v>
      </c>
      <c r="C69" s="7" t="s">
        <v>3</v>
      </c>
      <c r="D69" s="7" t="str">
        <f>VLOOKUP(C69,店舗リスト!$A$3:$B$9,2,FALSE)</f>
        <v>台場</v>
      </c>
      <c r="E69" s="7" t="s">
        <v>48</v>
      </c>
      <c r="F69" s="7" t="s">
        <v>7</v>
      </c>
      <c r="G69" s="6">
        <f>VLOOKUP(F69,商品リスト!$A$3:$C$23,3)</f>
        <v>16800</v>
      </c>
      <c r="H69" s="7">
        <v>2</v>
      </c>
      <c r="I69" s="6">
        <f t="shared" si="2"/>
        <v>33600</v>
      </c>
    </row>
    <row r="70" spans="1:9" x14ac:dyDescent="0.4">
      <c r="A70" s="7">
        <v>67</v>
      </c>
      <c r="B70" s="8">
        <v>44460</v>
      </c>
      <c r="C70" s="7" t="s">
        <v>3</v>
      </c>
      <c r="D70" s="7" t="str">
        <f>VLOOKUP(C70,店舗リスト!$A$3:$B$9,2,FALSE)</f>
        <v>台場</v>
      </c>
      <c r="E70" s="7" t="s">
        <v>48</v>
      </c>
      <c r="F70" s="7" t="s">
        <v>10</v>
      </c>
      <c r="G70" s="6">
        <f>VLOOKUP(F70,商品リスト!$A$3:$C$23,3)</f>
        <v>13500</v>
      </c>
      <c r="H70" s="7">
        <v>2</v>
      </c>
      <c r="I70" s="6">
        <f t="shared" si="2"/>
        <v>27000</v>
      </c>
    </row>
    <row r="71" spans="1:9" x14ac:dyDescent="0.4">
      <c r="A71" s="7">
        <v>68</v>
      </c>
      <c r="B71" s="8">
        <v>44460</v>
      </c>
      <c r="C71" s="7" t="s">
        <v>2</v>
      </c>
      <c r="D71" s="7" t="str">
        <f>VLOOKUP(C71,店舗リスト!$A$3:$B$9,2,FALSE)</f>
        <v>青山</v>
      </c>
      <c r="E71" s="7"/>
      <c r="F71" s="7" t="s">
        <v>11</v>
      </c>
      <c r="G71" s="6">
        <f>VLOOKUP(F71,商品リスト!$A$3:$C$23,3)</f>
        <v>28600</v>
      </c>
      <c r="H71" s="7">
        <v>1</v>
      </c>
      <c r="I71" s="6">
        <f t="shared" si="2"/>
        <v>28600</v>
      </c>
    </row>
    <row r="72" spans="1:9" x14ac:dyDescent="0.4">
      <c r="A72" s="7">
        <v>69</v>
      </c>
      <c r="B72" s="8">
        <v>44460</v>
      </c>
      <c r="C72" s="7" t="s">
        <v>85</v>
      </c>
      <c r="D72" s="7" t="str">
        <f>VLOOKUP(C72,店舗リスト!$A$3:$B$9,2,FALSE)</f>
        <v>吉祥寺</v>
      </c>
      <c r="E72" s="7" t="s">
        <v>47</v>
      </c>
      <c r="F72" s="7" t="s">
        <v>18</v>
      </c>
      <c r="G72" s="6">
        <f>VLOOKUP(F72,商品リスト!$A$3:$C$23,3)</f>
        <v>15500</v>
      </c>
      <c r="H72" s="7">
        <v>1</v>
      </c>
      <c r="I72" s="6">
        <f t="shared" si="2"/>
        <v>15500</v>
      </c>
    </row>
    <row r="73" spans="1:9" x14ac:dyDescent="0.4">
      <c r="A73" s="7">
        <v>70</v>
      </c>
      <c r="B73" s="8">
        <v>44460</v>
      </c>
      <c r="C73" s="7" t="s">
        <v>0</v>
      </c>
      <c r="D73" s="7" t="str">
        <f>VLOOKUP(C73,店舗リスト!$A$3:$B$9,2,FALSE)</f>
        <v>銀座</v>
      </c>
      <c r="E73" s="7" t="s">
        <v>46</v>
      </c>
      <c r="F73" s="7" t="s">
        <v>30</v>
      </c>
      <c r="G73" s="6">
        <f>VLOOKUP(F73,商品リスト!$A$3:$C$23,3)</f>
        <v>20800</v>
      </c>
      <c r="H73" s="7">
        <v>1</v>
      </c>
      <c r="I73" s="6">
        <f t="shared" si="2"/>
        <v>20800</v>
      </c>
    </row>
    <row r="74" spans="1:9" x14ac:dyDescent="0.4">
      <c r="A74" s="7">
        <v>71</v>
      </c>
      <c r="B74" s="8">
        <v>44461</v>
      </c>
      <c r="C74" s="7" t="s">
        <v>2</v>
      </c>
      <c r="D74" s="7" t="str">
        <f>VLOOKUP(C74,店舗リスト!$A$3:$B$9,2,FALSE)</f>
        <v>青山</v>
      </c>
      <c r="E74" s="7"/>
      <c r="F74" s="7" t="s">
        <v>5</v>
      </c>
      <c r="G74" s="6">
        <f>VLOOKUP(F74,商品リスト!$A$3:$C$23,3)</f>
        <v>16800</v>
      </c>
      <c r="H74" s="7">
        <v>3</v>
      </c>
      <c r="I74" s="6">
        <f t="shared" si="2"/>
        <v>50400</v>
      </c>
    </row>
    <row r="75" spans="1:9" x14ac:dyDescent="0.4">
      <c r="A75" s="7">
        <v>72</v>
      </c>
      <c r="B75" s="8">
        <v>44461</v>
      </c>
      <c r="C75" s="7" t="s">
        <v>3</v>
      </c>
      <c r="D75" s="7" t="str">
        <f>VLOOKUP(C75,店舗リスト!$A$3:$B$9,2,FALSE)</f>
        <v>台場</v>
      </c>
      <c r="E75" s="7" t="s">
        <v>48</v>
      </c>
      <c r="F75" s="7" t="s">
        <v>10</v>
      </c>
      <c r="G75" s="6">
        <f>VLOOKUP(F75,商品リスト!$A$3:$C$23,3)</f>
        <v>13500</v>
      </c>
      <c r="H75" s="7">
        <v>1</v>
      </c>
      <c r="I75" s="6">
        <f t="shared" si="2"/>
        <v>13500</v>
      </c>
    </row>
    <row r="76" spans="1:9" x14ac:dyDescent="0.4">
      <c r="A76" s="7">
        <v>73</v>
      </c>
      <c r="B76" s="8">
        <v>44461</v>
      </c>
      <c r="C76" s="7" t="s">
        <v>3</v>
      </c>
      <c r="D76" s="7" t="str">
        <f>VLOOKUP(C76,店舗リスト!$A$3:$B$9,2,FALSE)</f>
        <v>台場</v>
      </c>
      <c r="E76" s="7" t="s">
        <v>48</v>
      </c>
      <c r="F76" s="7" t="s">
        <v>16</v>
      </c>
      <c r="G76" s="6">
        <f>VLOOKUP(F76,商品リスト!$A$3:$C$23,3)</f>
        <v>18800</v>
      </c>
      <c r="H76" s="7">
        <v>2</v>
      </c>
      <c r="I76" s="6">
        <f t="shared" si="2"/>
        <v>37600</v>
      </c>
    </row>
    <row r="77" spans="1:9" x14ac:dyDescent="0.4">
      <c r="A77" s="7">
        <v>74</v>
      </c>
      <c r="B77" s="8">
        <v>44461</v>
      </c>
      <c r="C77" s="7" t="s">
        <v>3</v>
      </c>
      <c r="D77" s="7" t="str">
        <f>VLOOKUP(C77,店舗リスト!$A$3:$B$9,2,FALSE)</f>
        <v>台場</v>
      </c>
      <c r="E77" s="7" t="s">
        <v>48</v>
      </c>
      <c r="F77" s="7" t="s">
        <v>17</v>
      </c>
      <c r="G77" s="6">
        <f>VLOOKUP(F77,商品リスト!$A$3:$C$23,3)</f>
        <v>15500</v>
      </c>
      <c r="H77" s="7">
        <v>2</v>
      </c>
      <c r="I77" s="6">
        <f t="shared" si="2"/>
        <v>31000</v>
      </c>
    </row>
    <row r="78" spans="1:9" x14ac:dyDescent="0.4">
      <c r="A78" s="7">
        <v>75</v>
      </c>
      <c r="B78" s="8">
        <v>44462</v>
      </c>
      <c r="C78" s="7" t="s">
        <v>0</v>
      </c>
      <c r="D78" s="7" t="str">
        <f>VLOOKUP(C78,店舗リスト!$A$3:$B$9,2,FALSE)</f>
        <v>銀座</v>
      </c>
      <c r="E78" s="7" t="s">
        <v>46</v>
      </c>
      <c r="F78" s="7" t="s">
        <v>18</v>
      </c>
      <c r="G78" s="6">
        <f>VLOOKUP(F78,商品リスト!$A$3:$C$23,3)</f>
        <v>15500</v>
      </c>
      <c r="H78" s="7">
        <v>2</v>
      </c>
      <c r="I78" s="6">
        <f t="shared" si="2"/>
        <v>31000</v>
      </c>
    </row>
    <row r="79" spans="1:9" x14ac:dyDescent="0.4">
      <c r="A79" s="7">
        <v>76</v>
      </c>
      <c r="B79" s="8">
        <v>44463</v>
      </c>
      <c r="C79" s="7" t="s">
        <v>4</v>
      </c>
      <c r="D79" s="7" t="str">
        <f>VLOOKUP(C79,店舗リスト!$A$3:$B$9,2,FALSE)</f>
        <v>横浜</v>
      </c>
      <c r="E79" s="7" t="s">
        <v>50</v>
      </c>
      <c r="F79" s="7" t="s">
        <v>5</v>
      </c>
      <c r="G79" s="6">
        <f>VLOOKUP(F79,商品リスト!$A$3:$C$23,3)</f>
        <v>16800</v>
      </c>
      <c r="H79" s="7">
        <v>1</v>
      </c>
      <c r="I79" s="6">
        <f t="shared" si="2"/>
        <v>16800</v>
      </c>
    </row>
    <row r="80" spans="1:9" x14ac:dyDescent="0.4">
      <c r="A80" s="7">
        <v>77</v>
      </c>
      <c r="B80" s="8">
        <v>44463</v>
      </c>
      <c r="C80" s="7" t="s">
        <v>0</v>
      </c>
      <c r="D80" s="7" t="str">
        <f>VLOOKUP(C80,店舗リスト!$A$3:$B$9,2,FALSE)</f>
        <v>銀座</v>
      </c>
      <c r="E80" s="7" t="s">
        <v>46</v>
      </c>
      <c r="F80" s="7" t="s">
        <v>12</v>
      </c>
      <c r="G80" s="6">
        <f>VLOOKUP(F80,商品リスト!$A$3:$C$23,3)</f>
        <v>28600</v>
      </c>
      <c r="H80" s="7">
        <v>1</v>
      </c>
      <c r="I80" s="6">
        <f t="shared" si="2"/>
        <v>28600</v>
      </c>
    </row>
    <row r="81" spans="1:9" x14ac:dyDescent="0.4">
      <c r="A81" s="7">
        <v>78</v>
      </c>
      <c r="B81" s="8">
        <v>44464</v>
      </c>
      <c r="C81" s="7" t="s">
        <v>0</v>
      </c>
      <c r="D81" s="7" t="str">
        <f>VLOOKUP(C81,店舗リスト!$A$3:$B$9,2,FALSE)</f>
        <v>銀座</v>
      </c>
      <c r="E81" s="7" t="s">
        <v>46</v>
      </c>
      <c r="F81" s="7" t="s">
        <v>12</v>
      </c>
      <c r="G81" s="6">
        <f>VLOOKUP(F81,商品リスト!$A$3:$C$23,3)</f>
        <v>28600</v>
      </c>
      <c r="H81" s="7">
        <v>1</v>
      </c>
      <c r="I81" s="6">
        <f t="shared" si="2"/>
        <v>28600</v>
      </c>
    </row>
    <row r="82" spans="1:9" x14ac:dyDescent="0.4">
      <c r="A82" s="7">
        <v>79</v>
      </c>
      <c r="B82" s="8">
        <v>44464</v>
      </c>
      <c r="C82" s="7" t="s">
        <v>85</v>
      </c>
      <c r="D82" s="7" t="str">
        <f>VLOOKUP(C82,店舗リスト!$A$3:$B$9,2,FALSE)</f>
        <v>吉祥寺</v>
      </c>
      <c r="E82" s="7" t="s">
        <v>47</v>
      </c>
      <c r="F82" s="7" t="s">
        <v>13</v>
      </c>
      <c r="G82" s="6">
        <f>VLOOKUP(F82,商品リスト!$A$3:$C$23,3)</f>
        <v>28600</v>
      </c>
      <c r="H82" s="7">
        <v>3</v>
      </c>
      <c r="I82" s="6">
        <f t="shared" si="2"/>
        <v>85800</v>
      </c>
    </row>
    <row r="83" spans="1:9" x14ac:dyDescent="0.4">
      <c r="A83" s="7">
        <v>80</v>
      </c>
      <c r="B83" s="8">
        <v>44464</v>
      </c>
      <c r="C83" s="7" t="s">
        <v>2</v>
      </c>
      <c r="D83" s="7" t="str">
        <f>VLOOKUP(C83,店舗リスト!$A$3:$B$9,2,FALSE)</f>
        <v>青山</v>
      </c>
      <c r="E83" s="7"/>
      <c r="F83" s="7" t="s">
        <v>20</v>
      </c>
      <c r="G83" s="6">
        <f>VLOOKUP(F83,商品リスト!$A$3:$C$23,3)</f>
        <v>20800</v>
      </c>
      <c r="H83" s="7">
        <v>1</v>
      </c>
      <c r="I83" s="6">
        <f t="shared" si="2"/>
        <v>20800</v>
      </c>
    </row>
    <row r="84" spans="1:9" x14ac:dyDescent="0.4">
      <c r="A84" s="7">
        <v>81</v>
      </c>
      <c r="B84" s="8">
        <v>44465</v>
      </c>
      <c r="C84" s="7" t="s">
        <v>0</v>
      </c>
      <c r="D84" s="7" t="str">
        <f>VLOOKUP(C84,店舗リスト!$A$3:$B$9,2,FALSE)</f>
        <v>銀座</v>
      </c>
      <c r="E84" s="7" t="s">
        <v>46</v>
      </c>
      <c r="F84" s="7" t="s">
        <v>8</v>
      </c>
      <c r="G84" s="6">
        <f>VLOOKUP(F84,商品リスト!$A$3:$C$23,3)</f>
        <v>13500</v>
      </c>
      <c r="H84" s="7">
        <v>2</v>
      </c>
      <c r="I84" s="6">
        <f t="shared" si="2"/>
        <v>27000</v>
      </c>
    </row>
    <row r="85" spans="1:9" x14ac:dyDescent="0.4">
      <c r="A85" s="7">
        <v>82</v>
      </c>
      <c r="B85" s="8">
        <v>44465</v>
      </c>
      <c r="C85" s="7" t="s">
        <v>2</v>
      </c>
      <c r="D85" s="7" t="str">
        <f>VLOOKUP(C85,店舗リスト!$A$3:$B$9,2,FALSE)</f>
        <v>青山</v>
      </c>
      <c r="E85" s="7"/>
      <c r="F85" s="7" t="s">
        <v>11</v>
      </c>
      <c r="G85" s="6">
        <f>VLOOKUP(F85,商品リスト!$A$3:$C$23,3)</f>
        <v>28600</v>
      </c>
      <c r="H85" s="7">
        <v>2</v>
      </c>
      <c r="I85" s="6">
        <f t="shared" si="2"/>
        <v>57200</v>
      </c>
    </row>
    <row r="86" spans="1:9" x14ac:dyDescent="0.4">
      <c r="A86" s="7">
        <v>83</v>
      </c>
      <c r="B86" s="8">
        <v>44465</v>
      </c>
      <c r="C86" s="7" t="s">
        <v>85</v>
      </c>
      <c r="D86" s="7" t="str">
        <f>VLOOKUP(C86,店舗リスト!$A$3:$B$9,2,FALSE)</f>
        <v>吉祥寺</v>
      </c>
      <c r="E86" s="7" t="s">
        <v>47</v>
      </c>
      <c r="F86" s="7" t="s">
        <v>19</v>
      </c>
      <c r="G86" s="6">
        <f>VLOOKUP(F86,商品リスト!$A$3:$C$23,3)</f>
        <v>15500</v>
      </c>
      <c r="H86" s="7">
        <v>1</v>
      </c>
      <c r="I86" s="6">
        <f t="shared" si="2"/>
        <v>15500</v>
      </c>
    </row>
    <row r="87" spans="1:9" x14ac:dyDescent="0.4">
      <c r="A87" s="7">
        <v>84</v>
      </c>
      <c r="B87" s="8">
        <v>44465</v>
      </c>
      <c r="C87" s="7" t="s">
        <v>4</v>
      </c>
      <c r="D87" s="7" t="str">
        <f>VLOOKUP(C87,店舗リスト!$A$3:$B$9,2,FALSE)</f>
        <v>横浜</v>
      </c>
      <c r="E87" s="7" t="s">
        <v>50</v>
      </c>
      <c r="F87" s="7" t="s">
        <v>20</v>
      </c>
      <c r="G87" s="6">
        <f>VLOOKUP(F87,商品リスト!$A$3:$C$23,3)</f>
        <v>20800</v>
      </c>
      <c r="H87" s="7">
        <v>1</v>
      </c>
      <c r="I87" s="6">
        <f t="shared" si="2"/>
        <v>20800</v>
      </c>
    </row>
    <row r="88" spans="1:9" x14ac:dyDescent="0.4">
      <c r="A88" s="7">
        <v>85</v>
      </c>
      <c r="B88" s="8">
        <v>44466</v>
      </c>
      <c r="C88" s="7" t="s">
        <v>2</v>
      </c>
      <c r="D88" s="7" t="str">
        <f>VLOOKUP(C88,店舗リスト!$A$3:$B$9,2,FALSE)</f>
        <v>青山</v>
      </c>
      <c r="E88" s="7"/>
      <c r="F88" s="7" t="s">
        <v>6</v>
      </c>
      <c r="G88" s="6">
        <f>VLOOKUP(F88,商品リスト!$A$3:$C$23,3)</f>
        <v>16800</v>
      </c>
      <c r="H88" s="7">
        <v>3</v>
      </c>
      <c r="I88" s="6">
        <f t="shared" si="2"/>
        <v>50400</v>
      </c>
    </row>
    <row r="89" spans="1:9" x14ac:dyDescent="0.4">
      <c r="A89" s="7">
        <v>86</v>
      </c>
      <c r="B89" s="8">
        <v>44466</v>
      </c>
      <c r="C89" s="7" t="s">
        <v>0</v>
      </c>
      <c r="D89" s="7" t="str">
        <f>VLOOKUP(C89,店舗リスト!$A$3:$B$9,2,FALSE)</f>
        <v>銀座</v>
      </c>
      <c r="E89" s="7" t="s">
        <v>46</v>
      </c>
      <c r="F89" s="7" t="s">
        <v>8</v>
      </c>
      <c r="G89" s="6">
        <f>VLOOKUP(F89,商品リスト!$A$3:$C$23,3)</f>
        <v>13500</v>
      </c>
      <c r="H89" s="7">
        <v>1</v>
      </c>
      <c r="I89" s="6">
        <f t="shared" si="2"/>
        <v>13500</v>
      </c>
    </row>
    <row r="90" spans="1:9" x14ac:dyDescent="0.4">
      <c r="A90" s="7">
        <v>87</v>
      </c>
      <c r="B90" s="8">
        <v>44466</v>
      </c>
      <c r="C90" s="7" t="s">
        <v>85</v>
      </c>
      <c r="D90" s="7" t="str">
        <f>VLOOKUP(C90,店舗リスト!$A$3:$B$9,2,FALSE)</f>
        <v>吉祥寺</v>
      </c>
      <c r="E90" s="7" t="s">
        <v>47</v>
      </c>
      <c r="F90" s="7" t="s">
        <v>9</v>
      </c>
      <c r="G90" s="6">
        <f>VLOOKUP(F90,商品リスト!$A$3:$C$23,3)</f>
        <v>13500</v>
      </c>
      <c r="H90" s="7">
        <v>1</v>
      </c>
      <c r="I90" s="6">
        <f t="shared" si="2"/>
        <v>13500</v>
      </c>
    </row>
    <row r="91" spans="1:9" x14ac:dyDescent="0.4">
      <c r="A91" s="7">
        <v>88</v>
      </c>
      <c r="B91" s="8">
        <v>44466</v>
      </c>
      <c r="C91" s="7" t="s">
        <v>4</v>
      </c>
      <c r="D91" s="7" t="str">
        <f>VLOOKUP(C91,店舗リスト!$A$3:$B$9,2,FALSE)</f>
        <v>横浜</v>
      </c>
      <c r="E91" s="7" t="s">
        <v>50</v>
      </c>
      <c r="F91" s="7" t="s">
        <v>14</v>
      </c>
      <c r="G91" s="6">
        <f>VLOOKUP(F91,商品リスト!$A$3:$C$23,3)</f>
        <v>18800</v>
      </c>
      <c r="H91" s="7">
        <v>3</v>
      </c>
      <c r="I91" s="6">
        <f t="shared" si="2"/>
        <v>56400</v>
      </c>
    </row>
    <row r="92" spans="1:9" x14ac:dyDescent="0.4">
      <c r="A92" s="7">
        <v>89</v>
      </c>
      <c r="B92" s="8">
        <v>44466</v>
      </c>
      <c r="C92" s="7" t="s">
        <v>0</v>
      </c>
      <c r="D92" s="7" t="str">
        <f>VLOOKUP(C92,店舗リスト!$A$3:$B$9,2,FALSE)</f>
        <v>銀座</v>
      </c>
      <c r="E92" s="7" t="s">
        <v>46</v>
      </c>
      <c r="F92" s="7" t="s">
        <v>16</v>
      </c>
      <c r="G92" s="6">
        <f>VLOOKUP(F92,商品リスト!$A$3:$C$23,3)</f>
        <v>18800</v>
      </c>
      <c r="H92" s="7">
        <v>1</v>
      </c>
      <c r="I92" s="6">
        <f t="shared" si="2"/>
        <v>18800</v>
      </c>
    </row>
    <row r="93" spans="1:9" x14ac:dyDescent="0.4">
      <c r="A93" s="7">
        <v>90</v>
      </c>
      <c r="B93" s="8">
        <v>44467</v>
      </c>
      <c r="C93" s="7" t="s">
        <v>4</v>
      </c>
      <c r="D93" s="7" t="str">
        <f>VLOOKUP(C93,店舗リスト!$A$3:$B$9,2,FALSE)</f>
        <v>横浜</v>
      </c>
      <c r="E93" s="7" t="s">
        <v>50</v>
      </c>
      <c r="F93" s="7" t="s">
        <v>18</v>
      </c>
      <c r="G93" s="6">
        <f>VLOOKUP(F93,商品リスト!$A$3:$C$23,3)</f>
        <v>15500</v>
      </c>
      <c r="H93" s="7">
        <v>3</v>
      </c>
      <c r="I93" s="6">
        <f t="shared" si="2"/>
        <v>46500</v>
      </c>
    </row>
    <row r="94" spans="1:9" x14ac:dyDescent="0.4">
      <c r="A94" s="7">
        <v>91</v>
      </c>
      <c r="B94" s="8">
        <v>44468</v>
      </c>
      <c r="C94" s="7" t="s">
        <v>1</v>
      </c>
      <c r="D94" s="7" t="str">
        <f>VLOOKUP(C94,店舗リスト!$A$3:$B$9,2,FALSE)</f>
        <v>六本木</v>
      </c>
      <c r="E94" s="7" t="s">
        <v>49</v>
      </c>
      <c r="F94" s="7" t="s">
        <v>12</v>
      </c>
      <c r="G94" s="6">
        <f>VLOOKUP(F94,商品リスト!$A$3:$C$23,3)</f>
        <v>28600</v>
      </c>
      <c r="H94" s="7">
        <v>1</v>
      </c>
      <c r="I94" s="6">
        <f t="shared" si="2"/>
        <v>28600</v>
      </c>
    </row>
    <row r="95" spans="1:9" x14ac:dyDescent="0.4">
      <c r="A95" s="7">
        <v>92</v>
      </c>
      <c r="B95" s="8">
        <v>44468</v>
      </c>
      <c r="C95" s="7" t="s">
        <v>2</v>
      </c>
      <c r="D95" s="7" t="str">
        <f>VLOOKUP(C95,店舗リスト!$A$3:$B$9,2,FALSE)</f>
        <v>青山</v>
      </c>
      <c r="E95" s="7"/>
      <c r="F95" s="7" t="s">
        <v>14</v>
      </c>
      <c r="G95" s="6">
        <f>VLOOKUP(F95,商品リスト!$A$3:$C$23,3)</f>
        <v>18800</v>
      </c>
      <c r="H95" s="7">
        <v>3</v>
      </c>
      <c r="I95" s="6">
        <f t="shared" si="2"/>
        <v>56400</v>
      </c>
    </row>
    <row r="96" spans="1:9" x14ac:dyDescent="0.4">
      <c r="A96" s="7">
        <v>93</v>
      </c>
      <c r="B96" s="8">
        <v>44468</v>
      </c>
      <c r="C96" s="7" t="s">
        <v>4</v>
      </c>
      <c r="D96" s="7" t="str">
        <f>VLOOKUP(C96,店舗リスト!$A$3:$B$9,2,FALSE)</f>
        <v>横浜</v>
      </c>
      <c r="E96" s="7" t="s">
        <v>50</v>
      </c>
      <c r="F96" s="7" t="s">
        <v>21</v>
      </c>
      <c r="G96" s="6">
        <f>VLOOKUP(F96,商品リスト!$A$3:$C$23,3)</f>
        <v>20800</v>
      </c>
      <c r="H96" s="7">
        <v>3</v>
      </c>
      <c r="I96" s="6">
        <f t="shared" si="2"/>
        <v>62400</v>
      </c>
    </row>
    <row r="97" spans="1:9" x14ac:dyDescent="0.4">
      <c r="A97" s="7">
        <v>94</v>
      </c>
      <c r="B97" s="8">
        <v>44469</v>
      </c>
      <c r="C97" s="7" t="s">
        <v>0</v>
      </c>
      <c r="D97" s="7" t="str">
        <f>VLOOKUP(C97,店舗リスト!$A$3:$B$9,2,FALSE)</f>
        <v>銀座</v>
      </c>
      <c r="E97" s="7" t="s">
        <v>46</v>
      </c>
      <c r="F97" s="7" t="s">
        <v>8</v>
      </c>
      <c r="G97" s="6">
        <f>VLOOKUP(F97,商品リスト!$A$3:$C$23,3)</f>
        <v>13500</v>
      </c>
      <c r="H97" s="7">
        <v>1</v>
      </c>
      <c r="I97" s="6">
        <f t="shared" si="2"/>
        <v>13500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DD424-2450-4A17-BF9C-DB4001707BF8}">
  <dimension ref="A1:G21"/>
  <sheetViews>
    <sheetView workbookViewId="0"/>
  </sheetViews>
  <sheetFormatPr defaultRowHeight="18.75" x14ac:dyDescent="0.4"/>
  <cols>
    <col min="1" max="1" width="12.5" style="2" customWidth="1"/>
    <col min="2" max="2" width="8.625" style="2" customWidth="1"/>
    <col min="3" max="3" width="38" style="2" customWidth="1"/>
    <col min="4" max="4" width="9.25" style="2" bestFit="1" customWidth="1"/>
    <col min="5" max="5" width="11.625" style="2" customWidth="1"/>
    <col min="6" max="6" width="10.625" style="2" customWidth="1"/>
    <col min="7" max="7" width="10.75" style="2" bestFit="1" customWidth="1"/>
    <col min="8" max="16384" width="9" style="2"/>
  </cols>
  <sheetData>
    <row r="1" spans="1:7" ht="24" x14ac:dyDescent="0.4">
      <c r="A1" s="13" t="s">
        <v>29</v>
      </c>
      <c r="B1" s="5"/>
    </row>
    <row r="3" spans="1:7" ht="33.75" x14ac:dyDescent="0.4">
      <c r="A3" s="11" t="s">
        <v>26</v>
      </c>
      <c r="B3" s="11" t="s">
        <v>61</v>
      </c>
      <c r="C3" s="11" t="s">
        <v>27</v>
      </c>
      <c r="D3" s="11" t="s">
        <v>28</v>
      </c>
      <c r="E3" s="11" t="s">
        <v>51</v>
      </c>
      <c r="F3" s="11" t="s">
        <v>55</v>
      </c>
      <c r="G3" s="12" t="s">
        <v>62</v>
      </c>
    </row>
    <row r="4" spans="1:7" x14ac:dyDescent="0.4">
      <c r="A4" s="3" t="s">
        <v>5</v>
      </c>
      <c r="B4" s="3"/>
      <c r="C4" s="3" t="s">
        <v>22</v>
      </c>
      <c r="D4" s="4">
        <v>16800</v>
      </c>
      <c r="E4" s="3" t="s">
        <v>54</v>
      </c>
      <c r="F4" s="9" t="s">
        <v>60</v>
      </c>
      <c r="G4" s="3"/>
    </row>
    <row r="5" spans="1:7" x14ac:dyDescent="0.4">
      <c r="A5" s="3" t="s">
        <v>6</v>
      </c>
      <c r="B5" s="3"/>
      <c r="C5" s="3" t="s">
        <v>23</v>
      </c>
      <c r="D5" s="4">
        <v>16800</v>
      </c>
      <c r="E5" s="3" t="s">
        <v>52</v>
      </c>
      <c r="F5" s="3"/>
      <c r="G5" s="3"/>
    </row>
    <row r="6" spans="1:7" x14ac:dyDescent="0.4">
      <c r="A6" s="3" t="s">
        <v>87</v>
      </c>
      <c r="B6" s="3"/>
      <c r="C6" s="3" t="s">
        <v>86</v>
      </c>
      <c r="D6" s="4">
        <v>16800</v>
      </c>
      <c r="E6" s="3" t="s">
        <v>52</v>
      </c>
      <c r="F6" s="3"/>
      <c r="G6" s="3"/>
    </row>
    <row r="7" spans="1:7" x14ac:dyDescent="0.4">
      <c r="A7" s="3" t="s">
        <v>8</v>
      </c>
      <c r="B7" s="3"/>
      <c r="C7" s="3" t="s">
        <v>64</v>
      </c>
      <c r="D7" s="4">
        <v>13500</v>
      </c>
      <c r="E7" s="3" t="s">
        <v>54</v>
      </c>
      <c r="F7" s="10" t="s">
        <v>56</v>
      </c>
      <c r="G7" s="3"/>
    </row>
    <row r="8" spans="1:7" x14ac:dyDescent="0.4">
      <c r="A8" s="3" t="s">
        <v>9</v>
      </c>
      <c r="B8" s="3"/>
      <c r="C8" s="3" t="s">
        <v>65</v>
      </c>
      <c r="D8" s="4">
        <v>13500</v>
      </c>
      <c r="E8" s="3" t="s">
        <v>54</v>
      </c>
      <c r="F8" s="9" t="s">
        <v>57</v>
      </c>
      <c r="G8" s="3"/>
    </row>
    <row r="9" spans="1:7" x14ac:dyDescent="0.4">
      <c r="A9" s="3" t="s">
        <v>10</v>
      </c>
      <c r="B9" s="3"/>
      <c r="C9" s="3" t="s">
        <v>66</v>
      </c>
      <c r="D9" s="4">
        <v>13500</v>
      </c>
      <c r="E9" s="3" t="s">
        <v>54</v>
      </c>
      <c r="F9" s="9" t="s">
        <v>58</v>
      </c>
      <c r="G9" s="3"/>
    </row>
    <row r="10" spans="1:7" x14ac:dyDescent="0.4">
      <c r="A10" s="3" t="s">
        <v>11</v>
      </c>
      <c r="B10" s="3"/>
      <c r="C10" s="3" t="s">
        <v>67</v>
      </c>
      <c r="D10" s="4">
        <v>28600</v>
      </c>
      <c r="E10" s="3" t="s">
        <v>52</v>
      </c>
      <c r="F10" s="3"/>
      <c r="G10" s="3"/>
    </row>
    <row r="11" spans="1:7" x14ac:dyDescent="0.4">
      <c r="A11" s="3" t="s">
        <v>12</v>
      </c>
      <c r="B11" s="3"/>
      <c r="C11" s="3" t="s">
        <v>68</v>
      </c>
      <c r="D11" s="4">
        <v>28600</v>
      </c>
      <c r="E11" s="3" t="s">
        <v>52</v>
      </c>
      <c r="F11" s="3"/>
      <c r="G11" s="3"/>
    </row>
    <row r="12" spans="1:7" x14ac:dyDescent="0.4">
      <c r="A12" s="3" t="s">
        <v>45</v>
      </c>
      <c r="B12" s="3"/>
      <c r="C12" s="3" t="s">
        <v>69</v>
      </c>
      <c r="D12" s="4">
        <v>28600</v>
      </c>
      <c r="E12" s="3" t="s">
        <v>52</v>
      </c>
      <c r="F12" s="3"/>
      <c r="G12" s="3"/>
    </row>
    <row r="13" spans="1:7" x14ac:dyDescent="0.4">
      <c r="A13" s="3" t="s">
        <v>14</v>
      </c>
      <c r="B13" s="3"/>
      <c r="C13" s="3" t="s">
        <v>25</v>
      </c>
      <c r="D13" s="4">
        <v>18800</v>
      </c>
      <c r="E13" s="3" t="s">
        <v>54</v>
      </c>
      <c r="F13" s="9" t="s">
        <v>59</v>
      </c>
      <c r="G13" s="3"/>
    </row>
    <row r="14" spans="1:7" x14ac:dyDescent="0.4">
      <c r="A14" s="3" t="s">
        <v>15</v>
      </c>
      <c r="B14" s="3"/>
      <c r="C14" s="3" t="s">
        <v>24</v>
      </c>
      <c r="D14" s="4">
        <v>18800</v>
      </c>
      <c r="E14" s="3" t="s">
        <v>52</v>
      </c>
      <c r="F14" s="3"/>
      <c r="G14" s="3"/>
    </row>
    <row r="15" spans="1:7" x14ac:dyDescent="0.4">
      <c r="A15" s="3" t="s">
        <v>16</v>
      </c>
      <c r="B15" s="3"/>
      <c r="C15" s="3" t="s">
        <v>70</v>
      </c>
      <c r="D15" s="4">
        <v>18800</v>
      </c>
      <c r="E15" s="3" t="s">
        <v>52</v>
      </c>
      <c r="F15" s="3"/>
      <c r="G15" s="3" t="str">
        <f t="shared" ref="G15:G21" si="0">ASC(F15)</f>
        <v/>
      </c>
    </row>
    <row r="16" spans="1:7" x14ac:dyDescent="0.4">
      <c r="A16" s="3" t="s">
        <v>17</v>
      </c>
      <c r="B16" s="3"/>
      <c r="C16" s="3" t="s">
        <v>71</v>
      </c>
      <c r="D16" s="4">
        <v>15500</v>
      </c>
      <c r="E16" s="3" t="s">
        <v>52</v>
      </c>
      <c r="F16" s="3"/>
      <c r="G16" s="3" t="str">
        <f t="shared" si="0"/>
        <v/>
      </c>
    </row>
    <row r="17" spans="1:7" x14ac:dyDescent="0.4">
      <c r="A17" s="3" t="s">
        <v>18</v>
      </c>
      <c r="B17" s="3"/>
      <c r="C17" s="3" t="s">
        <v>72</v>
      </c>
      <c r="D17" s="4">
        <v>15500</v>
      </c>
      <c r="E17" s="3" t="s">
        <v>52</v>
      </c>
      <c r="F17" s="3"/>
      <c r="G17" s="3" t="str">
        <f t="shared" si="0"/>
        <v/>
      </c>
    </row>
    <row r="18" spans="1:7" x14ac:dyDescent="0.4">
      <c r="A18" s="3" t="s">
        <v>19</v>
      </c>
      <c r="B18" s="3"/>
      <c r="C18" s="3" t="s">
        <v>73</v>
      </c>
      <c r="D18" s="4">
        <v>15500</v>
      </c>
      <c r="E18" s="3" t="s">
        <v>52</v>
      </c>
      <c r="F18" s="3"/>
      <c r="G18" s="3" t="str">
        <f t="shared" si="0"/>
        <v/>
      </c>
    </row>
    <row r="19" spans="1:7" x14ac:dyDescent="0.4">
      <c r="A19" s="3" t="s">
        <v>20</v>
      </c>
      <c r="B19" s="3"/>
      <c r="C19" s="3" t="s">
        <v>74</v>
      </c>
      <c r="D19" s="4">
        <v>20800</v>
      </c>
      <c r="E19" s="3" t="s">
        <v>52</v>
      </c>
      <c r="F19" s="3"/>
      <c r="G19" s="3" t="str">
        <f t="shared" si="0"/>
        <v/>
      </c>
    </row>
    <row r="20" spans="1:7" x14ac:dyDescent="0.4">
      <c r="A20" s="3" t="s">
        <v>21</v>
      </c>
      <c r="B20" s="3"/>
      <c r="C20" s="3" t="s">
        <v>75</v>
      </c>
      <c r="D20" s="4">
        <v>20800</v>
      </c>
      <c r="E20" s="3" t="s">
        <v>52</v>
      </c>
      <c r="F20" s="3"/>
      <c r="G20" s="3" t="str">
        <f t="shared" si="0"/>
        <v/>
      </c>
    </row>
    <row r="21" spans="1:7" x14ac:dyDescent="0.4">
      <c r="A21" s="3" t="s">
        <v>30</v>
      </c>
      <c r="B21" s="3"/>
      <c r="C21" s="3" t="s">
        <v>76</v>
      </c>
      <c r="D21" s="4">
        <v>20800</v>
      </c>
      <c r="E21" s="3" t="s">
        <v>52</v>
      </c>
      <c r="F21" s="3"/>
      <c r="G21" s="3" t="str">
        <f t="shared" si="0"/>
        <v/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ADD03-A019-491F-86BD-797A54B7E55C}">
  <dimension ref="A1:B9"/>
  <sheetViews>
    <sheetView workbookViewId="0"/>
  </sheetViews>
  <sheetFormatPr defaultRowHeight="18.75" x14ac:dyDescent="0.4"/>
  <sheetData>
    <row r="1" spans="1:2" ht="24" x14ac:dyDescent="0.4">
      <c r="A1" s="15" t="s">
        <v>84</v>
      </c>
    </row>
    <row r="3" spans="1:2" x14ac:dyDescent="0.4">
      <c r="A3" s="14" t="s">
        <v>82</v>
      </c>
      <c r="B3" s="14" t="s">
        <v>83</v>
      </c>
    </row>
    <row r="4" spans="1:2" x14ac:dyDescent="0.4">
      <c r="A4" s="3" t="s">
        <v>32</v>
      </c>
      <c r="B4" s="3" t="s">
        <v>33</v>
      </c>
    </row>
    <row r="5" spans="1:2" x14ac:dyDescent="0.4">
      <c r="A5" s="3" t="s">
        <v>34</v>
      </c>
      <c r="B5" s="3" t="s">
        <v>35</v>
      </c>
    </row>
    <row r="6" spans="1:2" x14ac:dyDescent="0.4">
      <c r="A6" s="3" t="s">
        <v>36</v>
      </c>
      <c r="B6" s="3" t="s">
        <v>37</v>
      </c>
    </row>
    <row r="7" spans="1:2" x14ac:dyDescent="0.4">
      <c r="A7" s="3" t="s">
        <v>38</v>
      </c>
      <c r="B7" s="3" t="s">
        <v>39</v>
      </c>
    </row>
    <row r="8" spans="1:2" x14ac:dyDescent="0.4">
      <c r="A8" s="3" t="s">
        <v>85</v>
      </c>
      <c r="B8" s="3" t="s">
        <v>42</v>
      </c>
    </row>
    <row r="9" spans="1:2" x14ac:dyDescent="0.4">
      <c r="A9" s="3" t="s">
        <v>40</v>
      </c>
      <c r="B9" s="3" t="s">
        <v>41</v>
      </c>
    </row>
  </sheetData>
  <phoneticPr fontId="4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H U 7 U w b h B 9 W o A A A A + Q A A A B I A H A B D b 2 5 m a W c v U G F j a 2 F n Z S 5 4 b W w g o h g A K K A U A A A A A A A A A A A A A A A A A A A A A A A A A A A A h Y / R C o I w G I V f R X b v t l Z E y u + 8 6 C 4 S h C C 6 H X P p S m e 4 2 X y 3 L n q k X i G h r O 6 6 P I f v g 3 M e t z u k Q 1 M H V 9 V Z 3 Z o E z T B F g T K y L b Q p E 9 S 7 Y 7 h C K Y d c y L M o V T D C x s a D 1 Q m q n L v E h H j v s Z / j t i s J o 3 R G D t l 2 J y v V i F A b 6 4 S R C n 2 s 4 r + F O O x f Y z j D 0 Q I v G Y s w H R E g U w + Z N l + G j Z M x B f J T w r q v X d 8 p f h L h J g c y R S D v G / w J U E s D B B Q A A g A I A P B 1 O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w d T t T K I p H u A 4 A A A A R A A A A E w A c A E Z v c m 1 1 b G F z L 1 N l Y 3 R p b 2 4 x L m 0 g o h g A K K A U A A A A A A A A A A A A A A A A A A A A A A A A A A A A K 0 5 N L s n M z 1 M I h t C G 1 g B Q S w E C L Q A U A A I A C A D w d T t T B u E H 1 a g A A A D 5 A A A A E g A A A A A A A A A A A A A A A A A A A A A A Q 2 9 u Z m l n L 1 B h Y 2 t h Z 2 U u e G 1 s U E s B A i 0 A F A A C A A g A 8 H U 7 U w / K 6 a u k A A A A 6 Q A A A B M A A A A A A A A A A A A A A A A A 9 A A A A F t D b 2 5 0 Z W 5 0 X 1 R 5 c G V z X S 5 4 b W x Q S w E C L Q A U A A I A C A D w d T t T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3 d z T i 9 R M U S 3 I 6 S M 1 G U x F Q A A A A A C A A A A A A A Q Z g A A A A E A A C A A A A B R T W J H U S 9 i X F l m T j B T 3 N o U x C j J V A 1 / G R I 0 Q 8 O 4 K E z 9 g Q A A A A A O g A A A A A I A A C A A A A B F j u k e J E F q D r H I 5 P d 1 c z O h 0 0 3 x n s w P 7 g u X z E p 1 q 9 i E x F A A A A C 4 4 + O v w C f R v T c 4 o c p R 5 n + O C f r Z l 7 c i u M y L u s t t H U B F m n / B A l Z / L 7 y w a f n N B i F o T A y q + U h w d Y 8 i 4 a B 6 B l z 4 w x + L Z 4 V p k p A w a P P e V E A j c e b 3 b U A A A A B Z M G G V L D e J t H t R H s 0 W s y y N p m Q e o M k b a b n P w F 1 g / B 8 V y A U Z U V i 2 C b 3 Q C T / 4 M 7 f H n Z k m h G o B 0 8 P m 5 5 t 6 B g k N r i U h < / D a t a M a s h u p > 
</file>

<file path=customXml/itemProps1.xml><?xml version="1.0" encoding="utf-8"?>
<ds:datastoreItem xmlns:ds="http://schemas.openxmlformats.org/officeDocument/2006/customXml" ds:itemID="{7193FE8B-3ACF-4BC2-9698-7384B2CF96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商品リスト</vt:lpstr>
      <vt:lpstr>売上データ</vt:lpstr>
      <vt:lpstr>型番別商品リスト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2021-09-27T05:30:42Z</dcterms:created>
  <dcterms:modified xsi:type="dcterms:W3CDTF">2021-10-06T07:53:13Z</dcterms:modified>
</cp:coreProperties>
</file>