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1120\出題範囲4\差し替えファイル4\"/>
    </mc:Choice>
  </mc:AlternateContent>
  <xr:revisionPtr revIDLastSave="0" documentId="13_ncr:1_{EDB22FED-BC82-4C74-9943-6608618A20A5}" xr6:coauthVersionLast="36" xr6:coauthVersionMax="36" xr10:uidLastSave="{00000000-0000-0000-0000-000000000000}"/>
  <bookViews>
    <workbookView xWindow="0" yWindow="0" windowWidth="19200" windowHeight="7455" xr2:uid="{DB98A399-2522-4541-8839-174291E6114D}"/>
  </bookViews>
  <sheets>
    <sheet name="売上推移" sheetId="1" r:id="rId1"/>
    <sheet name="売上明細" sheetId="2" r:id="rId2"/>
    <sheet name="取引先" sheetId="3" r:id="rId3"/>
    <sheet name="商品" sheetId="4" r:id="rId4"/>
  </sheet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9" i="2" l="1"/>
  <c r="I349" i="2" s="1"/>
  <c r="F349" i="2"/>
  <c r="E349" i="2"/>
  <c r="C349" i="2"/>
  <c r="G348" i="2"/>
  <c r="I348" i="2" s="1"/>
  <c r="F348" i="2"/>
  <c r="E348" i="2"/>
  <c r="C348" i="2"/>
  <c r="G347" i="2"/>
  <c r="I347" i="2" s="1"/>
  <c r="F347" i="2"/>
  <c r="E347" i="2"/>
  <c r="C347" i="2"/>
  <c r="G346" i="2"/>
  <c r="I346" i="2" s="1"/>
  <c r="F346" i="2"/>
  <c r="E346" i="2"/>
  <c r="C346" i="2"/>
  <c r="G345" i="2"/>
  <c r="I345" i="2" s="1"/>
  <c r="F345" i="2"/>
  <c r="E345" i="2"/>
  <c r="C345" i="2"/>
  <c r="G344" i="2"/>
  <c r="I344" i="2" s="1"/>
  <c r="F344" i="2"/>
  <c r="E344" i="2"/>
  <c r="C344" i="2"/>
  <c r="G343" i="2"/>
  <c r="I343" i="2" s="1"/>
  <c r="F343" i="2"/>
  <c r="E343" i="2"/>
  <c r="C343" i="2"/>
  <c r="G342" i="2"/>
  <c r="I342" i="2" s="1"/>
  <c r="F342" i="2"/>
  <c r="E342" i="2"/>
  <c r="C342" i="2"/>
  <c r="G341" i="2"/>
  <c r="I341" i="2" s="1"/>
  <c r="F341" i="2"/>
  <c r="E341" i="2"/>
  <c r="C341" i="2"/>
  <c r="G340" i="2"/>
  <c r="I340" i="2" s="1"/>
  <c r="F340" i="2"/>
  <c r="E340" i="2"/>
  <c r="C340" i="2"/>
  <c r="G339" i="2"/>
  <c r="I339" i="2" s="1"/>
  <c r="F339" i="2"/>
  <c r="E339" i="2"/>
  <c r="C339" i="2"/>
  <c r="G338" i="2"/>
  <c r="I338" i="2" s="1"/>
  <c r="F338" i="2"/>
  <c r="E338" i="2"/>
  <c r="C338" i="2"/>
  <c r="G337" i="2"/>
  <c r="I337" i="2" s="1"/>
  <c r="F337" i="2"/>
  <c r="E337" i="2"/>
  <c r="C337" i="2"/>
  <c r="G336" i="2"/>
  <c r="I336" i="2" s="1"/>
  <c r="F336" i="2"/>
  <c r="E336" i="2"/>
  <c r="C336" i="2"/>
  <c r="G335" i="2"/>
  <c r="I335" i="2" s="1"/>
  <c r="F335" i="2"/>
  <c r="E335" i="2"/>
  <c r="C335" i="2"/>
  <c r="G334" i="2"/>
  <c r="I334" i="2" s="1"/>
  <c r="F334" i="2"/>
  <c r="E334" i="2"/>
  <c r="C334" i="2"/>
  <c r="G333" i="2"/>
  <c r="I333" i="2" s="1"/>
  <c r="F333" i="2"/>
  <c r="E333" i="2"/>
  <c r="C333" i="2"/>
  <c r="G332" i="2"/>
  <c r="I332" i="2" s="1"/>
  <c r="F332" i="2"/>
  <c r="E332" i="2"/>
  <c r="C332" i="2"/>
  <c r="G331" i="2"/>
  <c r="I331" i="2" s="1"/>
  <c r="F331" i="2"/>
  <c r="E331" i="2"/>
  <c r="C331" i="2"/>
  <c r="G330" i="2"/>
  <c r="I330" i="2" s="1"/>
  <c r="F330" i="2"/>
  <c r="E330" i="2"/>
  <c r="C330" i="2"/>
  <c r="G329" i="2"/>
  <c r="I329" i="2" s="1"/>
  <c r="F329" i="2"/>
  <c r="E329" i="2"/>
  <c r="C329" i="2"/>
  <c r="G328" i="2"/>
  <c r="I328" i="2" s="1"/>
  <c r="F328" i="2"/>
  <c r="E328" i="2"/>
  <c r="C328" i="2"/>
  <c r="G327" i="2"/>
  <c r="I327" i="2" s="1"/>
  <c r="F327" i="2"/>
  <c r="E327" i="2"/>
  <c r="C327" i="2"/>
  <c r="G326" i="2"/>
  <c r="I326" i="2" s="1"/>
  <c r="F326" i="2"/>
  <c r="E326" i="2"/>
  <c r="C326" i="2"/>
  <c r="G325" i="2"/>
  <c r="I325" i="2" s="1"/>
  <c r="F325" i="2"/>
  <c r="E325" i="2"/>
  <c r="C325" i="2"/>
  <c r="G324" i="2"/>
  <c r="I324" i="2" s="1"/>
  <c r="F324" i="2"/>
  <c r="E324" i="2"/>
  <c r="C324" i="2"/>
  <c r="G323" i="2"/>
  <c r="I323" i="2" s="1"/>
  <c r="F323" i="2"/>
  <c r="E323" i="2"/>
  <c r="C323" i="2"/>
  <c r="G322" i="2"/>
  <c r="I322" i="2" s="1"/>
  <c r="F322" i="2"/>
  <c r="E322" i="2"/>
  <c r="C322" i="2"/>
  <c r="G321" i="2"/>
  <c r="I321" i="2" s="1"/>
  <c r="F321" i="2"/>
  <c r="E321" i="2"/>
  <c r="C321" i="2"/>
  <c r="G320" i="2"/>
  <c r="I320" i="2" s="1"/>
  <c r="F320" i="2"/>
  <c r="E320" i="2"/>
  <c r="C320" i="2"/>
  <c r="G319" i="2"/>
  <c r="I319" i="2" s="1"/>
  <c r="F319" i="2"/>
  <c r="E319" i="2"/>
  <c r="C319" i="2"/>
  <c r="G318" i="2"/>
  <c r="I318" i="2" s="1"/>
  <c r="F318" i="2"/>
  <c r="E318" i="2"/>
  <c r="C318" i="2"/>
  <c r="G317" i="2"/>
  <c r="I317" i="2" s="1"/>
  <c r="F317" i="2"/>
  <c r="E317" i="2"/>
  <c r="C317" i="2"/>
  <c r="G316" i="2"/>
  <c r="I316" i="2" s="1"/>
  <c r="F316" i="2"/>
  <c r="E316" i="2"/>
  <c r="C316" i="2"/>
  <c r="G315" i="2"/>
  <c r="I315" i="2" s="1"/>
  <c r="F315" i="2"/>
  <c r="E315" i="2"/>
  <c r="C315" i="2"/>
  <c r="G314" i="2"/>
  <c r="I314" i="2" s="1"/>
  <c r="F314" i="2"/>
  <c r="E314" i="2"/>
  <c r="C314" i="2"/>
  <c r="G313" i="2"/>
  <c r="I313" i="2" s="1"/>
  <c r="F313" i="2"/>
  <c r="E313" i="2"/>
  <c r="C313" i="2"/>
  <c r="G312" i="2"/>
  <c r="I312" i="2" s="1"/>
  <c r="F312" i="2"/>
  <c r="E312" i="2"/>
  <c r="C312" i="2"/>
  <c r="G311" i="2"/>
  <c r="I311" i="2" s="1"/>
  <c r="F311" i="2"/>
  <c r="E311" i="2"/>
  <c r="C311" i="2"/>
  <c r="G310" i="2"/>
  <c r="I310" i="2" s="1"/>
  <c r="F310" i="2"/>
  <c r="E310" i="2"/>
  <c r="C310" i="2"/>
  <c r="G309" i="2"/>
  <c r="I309" i="2" s="1"/>
  <c r="F309" i="2"/>
  <c r="E309" i="2"/>
  <c r="C309" i="2"/>
  <c r="G308" i="2"/>
  <c r="I308" i="2" s="1"/>
  <c r="F308" i="2"/>
  <c r="E308" i="2"/>
  <c r="C308" i="2"/>
  <c r="G307" i="2"/>
  <c r="I307" i="2" s="1"/>
  <c r="F307" i="2"/>
  <c r="E307" i="2"/>
  <c r="C307" i="2"/>
  <c r="G306" i="2"/>
  <c r="I306" i="2" s="1"/>
  <c r="F306" i="2"/>
  <c r="E306" i="2"/>
  <c r="C306" i="2"/>
  <c r="G305" i="2"/>
  <c r="I305" i="2" s="1"/>
  <c r="F305" i="2"/>
  <c r="E305" i="2"/>
  <c r="C305" i="2"/>
  <c r="G304" i="2"/>
  <c r="I304" i="2" s="1"/>
  <c r="F304" i="2"/>
  <c r="E304" i="2"/>
  <c r="C304" i="2"/>
  <c r="G303" i="2"/>
  <c r="I303" i="2" s="1"/>
  <c r="F303" i="2"/>
  <c r="E303" i="2"/>
  <c r="C303" i="2"/>
  <c r="G302" i="2"/>
  <c r="I302" i="2" s="1"/>
  <c r="F302" i="2"/>
  <c r="E302" i="2"/>
  <c r="C302" i="2"/>
  <c r="G301" i="2"/>
  <c r="I301" i="2" s="1"/>
  <c r="F301" i="2"/>
  <c r="E301" i="2"/>
  <c r="C301" i="2"/>
  <c r="G300" i="2"/>
  <c r="I300" i="2" s="1"/>
  <c r="F300" i="2"/>
  <c r="E300" i="2"/>
  <c r="C300" i="2"/>
  <c r="G299" i="2"/>
  <c r="I299" i="2" s="1"/>
  <c r="F299" i="2"/>
  <c r="E299" i="2"/>
  <c r="C299" i="2"/>
  <c r="G298" i="2"/>
  <c r="I298" i="2" s="1"/>
  <c r="F298" i="2"/>
  <c r="E298" i="2"/>
  <c r="C298" i="2"/>
  <c r="G297" i="2"/>
  <c r="I297" i="2" s="1"/>
  <c r="F297" i="2"/>
  <c r="E297" i="2"/>
  <c r="C297" i="2"/>
  <c r="G296" i="2"/>
  <c r="I296" i="2" s="1"/>
  <c r="F296" i="2"/>
  <c r="E296" i="2"/>
  <c r="C296" i="2"/>
  <c r="G295" i="2"/>
  <c r="I295" i="2" s="1"/>
  <c r="F295" i="2"/>
  <c r="E295" i="2"/>
  <c r="C295" i="2"/>
  <c r="G294" i="2"/>
  <c r="I294" i="2" s="1"/>
  <c r="F294" i="2"/>
  <c r="E294" i="2"/>
  <c r="C294" i="2"/>
  <c r="G293" i="2"/>
  <c r="I293" i="2" s="1"/>
  <c r="F293" i="2"/>
  <c r="E293" i="2"/>
  <c r="C293" i="2"/>
  <c r="G292" i="2"/>
  <c r="I292" i="2" s="1"/>
  <c r="F292" i="2"/>
  <c r="E292" i="2"/>
  <c r="C292" i="2"/>
  <c r="G291" i="2"/>
  <c r="I291" i="2" s="1"/>
  <c r="F291" i="2"/>
  <c r="E291" i="2"/>
  <c r="C291" i="2"/>
  <c r="G290" i="2"/>
  <c r="I290" i="2" s="1"/>
  <c r="F290" i="2"/>
  <c r="E290" i="2"/>
  <c r="C290" i="2"/>
  <c r="G289" i="2"/>
  <c r="I289" i="2" s="1"/>
  <c r="F289" i="2"/>
  <c r="E289" i="2"/>
  <c r="C289" i="2"/>
  <c r="G288" i="2"/>
  <c r="I288" i="2" s="1"/>
  <c r="F288" i="2"/>
  <c r="E288" i="2"/>
  <c r="C288" i="2"/>
  <c r="G287" i="2"/>
  <c r="I287" i="2" s="1"/>
  <c r="F287" i="2"/>
  <c r="E287" i="2"/>
  <c r="C287" i="2"/>
  <c r="G286" i="2"/>
  <c r="I286" i="2" s="1"/>
  <c r="F286" i="2"/>
  <c r="E286" i="2"/>
  <c r="C286" i="2"/>
  <c r="G285" i="2"/>
  <c r="I285" i="2" s="1"/>
  <c r="F285" i="2"/>
  <c r="E285" i="2"/>
  <c r="C285" i="2"/>
  <c r="G284" i="2"/>
  <c r="I284" i="2" s="1"/>
  <c r="F284" i="2"/>
  <c r="E284" i="2"/>
  <c r="C284" i="2"/>
  <c r="G283" i="2"/>
  <c r="I283" i="2" s="1"/>
  <c r="F283" i="2"/>
  <c r="E283" i="2"/>
  <c r="C283" i="2"/>
  <c r="G282" i="2"/>
  <c r="I282" i="2" s="1"/>
  <c r="F282" i="2"/>
  <c r="E282" i="2"/>
  <c r="C282" i="2"/>
  <c r="G281" i="2"/>
  <c r="I281" i="2" s="1"/>
  <c r="F281" i="2"/>
  <c r="E281" i="2"/>
  <c r="C281" i="2"/>
  <c r="G280" i="2"/>
  <c r="I280" i="2" s="1"/>
  <c r="F280" i="2"/>
  <c r="E280" i="2"/>
  <c r="C280" i="2"/>
  <c r="G279" i="2"/>
  <c r="I279" i="2" s="1"/>
  <c r="F279" i="2"/>
  <c r="E279" i="2"/>
  <c r="C279" i="2"/>
  <c r="G278" i="2"/>
  <c r="I278" i="2" s="1"/>
  <c r="F278" i="2"/>
  <c r="E278" i="2"/>
  <c r="C278" i="2"/>
  <c r="G277" i="2"/>
  <c r="I277" i="2" s="1"/>
  <c r="F277" i="2"/>
  <c r="E277" i="2"/>
  <c r="C277" i="2"/>
  <c r="G276" i="2"/>
  <c r="I276" i="2" s="1"/>
  <c r="F276" i="2"/>
  <c r="E276" i="2"/>
  <c r="C276" i="2"/>
  <c r="G275" i="2"/>
  <c r="I275" i="2" s="1"/>
  <c r="F275" i="2"/>
  <c r="E275" i="2"/>
  <c r="C275" i="2"/>
  <c r="G274" i="2"/>
  <c r="I274" i="2" s="1"/>
  <c r="F274" i="2"/>
  <c r="E274" i="2"/>
  <c r="C274" i="2"/>
  <c r="G273" i="2"/>
  <c r="I273" i="2" s="1"/>
  <c r="F273" i="2"/>
  <c r="E273" i="2"/>
  <c r="C273" i="2"/>
  <c r="G272" i="2"/>
  <c r="I272" i="2" s="1"/>
  <c r="F272" i="2"/>
  <c r="E272" i="2"/>
  <c r="C272" i="2"/>
  <c r="G271" i="2"/>
  <c r="I271" i="2" s="1"/>
  <c r="F271" i="2"/>
  <c r="E271" i="2"/>
  <c r="C271" i="2"/>
  <c r="G270" i="2"/>
  <c r="I270" i="2" s="1"/>
  <c r="F270" i="2"/>
  <c r="E270" i="2"/>
  <c r="C270" i="2"/>
  <c r="G269" i="2"/>
  <c r="I269" i="2" s="1"/>
  <c r="F269" i="2"/>
  <c r="E269" i="2"/>
  <c r="C269" i="2"/>
  <c r="G268" i="2"/>
  <c r="I268" i="2" s="1"/>
  <c r="F268" i="2"/>
  <c r="E268" i="2"/>
  <c r="C268" i="2"/>
  <c r="G267" i="2"/>
  <c r="I267" i="2" s="1"/>
  <c r="F267" i="2"/>
  <c r="E267" i="2"/>
  <c r="C267" i="2"/>
  <c r="G266" i="2"/>
  <c r="I266" i="2" s="1"/>
  <c r="F266" i="2"/>
  <c r="E266" i="2"/>
  <c r="C266" i="2"/>
  <c r="G265" i="2"/>
  <c r="I265" i="2" s="1"/>
  <c r="F265" i="2"/>
  <c r="E265" i="2"/>
  <c r="C265" i="2"/>
  <c r="G264" i="2"/>
  <c r="I264" i="2" s="1"/>
  <c r="F264" i="2"/>
  <c r="E264" i="2"/>
  <c r="C264" i="2"/>
  <c r="G263" i="2"/>
  <c r="I263" i="2" s="1"/>
  <c r="F263" i="2"/>
  <c r="E263" i="2"/>
  <c r="C263" i="2"/>
  <c r="G262" i="2"/>
  <c r="I262" i="2" s="1"/>
  <c r="F262" i="2"/>
  <c r="E262" i="2"/>
  <c r="C262" i="2"/>
  <c r="G261" i="2"/>
  <c r="I261" i="2" s="1"/>
  <c r="F261" i="2"/>
  <c r="E261" i="2"/>
  <c r="C261" i="2"/>
  <c r="G260" i="2"/>
  <c r="I260" i="2" s="1"/>
  <c r="F260" i="2"/>
  <c r="E260" i="2"/>
  <c r="C260" i="2"/>
  <c r="G259" i="2"/>
  <c r="I259" i="2" s="1"/>
  <c r="F259" i="2"/>
  <c r="E259" i="2"/>
  <c r="C259" i="2"/>
  <c r="G258" i="2"/>
  <c r="I258" i="2" s="1"/>
  <c r="F258" i="2"/>
  <c r="E258" i="2"/>
  <c r="C258" i="2"/>
  <c r="G257" i="2"/>
  <c r="I257" i="2" s="1"/>
  <c r="F257" i="2"/>
  <c r="E257" i="2"/>
  <c r="C257" i="2"/>
  <c r="G256" i="2"/>
  <c r="I256" i="2" s="1"/>
  <c r="F256" i="2"/>
  <c r="E256" i="2"/>
  <c r="C256" i="2"/>
  <c r="G255" i="2"/>
  <c r="I255" i="2" s="1"/>
  <c r="F255" i="2"/>
  <c r="E255" i="2"/>
  <c r="C255" i="2"/>
  <c r="G254" i="2"/>
  <c r="I254" i="2" s="1"/>
  <c r="F254" i="2"/>
  <c r="E254" i="2"/>
  <c r="C254" i="2"/>
  <c r="G253" i="2"/>
  <c r="I253" i="2" s="1"/>
  <c r="F253" i="2"/>
  <c r="E253" i="2"/>
  <c r="C253" i="2"/>
  <c r="G252" i="2"/>
  <c r="I252" i="2" s="1"/>
  <c r="F252" i="2"/>
  <c r="E252" i="2"/>
  <c r="C252" i="2"/>
  <c r="G251" i="2"/>
  <c r="I251" i="2" s="1"/>
  <c r="F251" i="2"/>
  <c r="E251" i="2"/>
  <c r="C251" i="2"/>
  <c r="G250" i="2"/>
  <c r="I250" i="2" s="1"/>
  <c r="F250" i="2"/>
  <c r="E250" i="2"/>
  <c r="C250" i="2"/>
  <c r="G249" i="2"/>
  <c r="I249" i="2" s="1"/>
  <c r="F249" i="2"/>
  <c r="E249" i="2"/>
  <c r="C249" i="2"/>
  <c r="G248" i="2"/>
  <c r="I248" i="2" s="1"/>
  <c r="F248" i="2"/>
  <c r="E248" i="2"/>
  <c r="C248" i="2"/>
  <c r="G247" i="2"/>
  <c r="I247" i="2" s="1"/>
  <c r="F247" i="2"/>
  <c r="E247" i="2"/>
  <c r="C247" i="2"/>
  <c r="G246" i="2"/>
  <c r="I246" i="2" s="1"/>
  <c r="F246" i="2"/>
  <c r="E246" i="2"/>
  <c r="C246" i="2"/>
  <c r="G245" i="2"/>
  <c r="I245" i="2" s="1"/>
  <c r="F245" i="2"/>
  <c r="E245" i="2"/>
  <c r="C245" i="2"/>
  <c r="G244" i="2"/>
  <c r="I244" i="2" s="1"/>
  <c r="F244" i="2"/>
  <c r="E244" i="2"/>
  <c r="C244" i="2"/>
  <c r="G243" i="2"/>
  <c r="I243" i="2" s="1"/>
  <c r="F243" i="2"/>
  <c r="E243" i="2"/>
  <c r="C243" i="2"/>
  <c r="G242" i="2"/>
  <c r="I242" i="2" s="1"/>
  <c r="F242" i="2"/>
  <c r="E242" i="2"/>
  <c r="C242" i="2"/>
  <c r="G241" i="2"/>
  <c r="I241" i="2" s="1"/>
  <c r="F241" i="2"/>
  <c r="E241" i="2"/>
  <c r="C241" i="2"/>
  <c r="G240" i="2"/>
  <c r="I240" i="2" s="1"/>
  <c r="F240" i="2"/>
  <c r="E240" i="2"/>
  <c r="C240" i="2"/>
  <c r="G239" i="2"/>
  <c r="I239" i="2" s="1"/>
  <c r="F239" i="2"/>
  <c r="E239" i="2"/>
  <c r="C239" i="2"/>
  <c r="G238" i="2"/>
  <c r="I238" i="2" s="1"/>
  <c r="F238" i="2"/>
  <c r="E238" i="2"/>
  <c r="C238" i="2"/>
  <c r="G237" i="2"/>
  <c r="I237" i="2" s="1"/>
  <c r="F237" i="2"/>
  <c r="E237" i="2"/>
  <c r="C237" i="2"/>
  <c r="G236" i="2"/>
  <c r="I236" i="2" s="1"/>
  <c r="F236" i="2"/>
  <c r="E236" i="2"/>
  <c r="C236" i="2"/>
  <c r="G235" i="2"/>
  <c r="I235" i="2" s="1"/>
  <c r="F235" i="2"/>
  <c r="E235" i="2"/>
  <c r="C235" i="2"/>
  <c r="G234" i="2"/>
  <c r="I234" i="2" s="1"/>
  <c r="F234" i="2"/>
  <c r="E234" i="2"/>
  <c r="C234" i="2"/>
  <c r="G233" i="2"/>
  <c r="I233" i="2" s="1"/>
  <c r="F233" i="2"/>
  <c r="E233" i="2"/>
  <c r="C233" i="2"/>
  <c r="G232" i="2"/>
  <c r="I232" i="2" s="1"/>
  <c r="F232" i="2"/>
  <c r="E232" i="2"/>
  <c r="C232" i="2"/>
  <c r="G231" i="2"/>
  <c r="I231" i="2" s="1"/>
  <c r="F231" i="2"/>
  <c r="E231" i="2"/>
  <c r="C231" i="2"/>
  <c r="I230" i="2"/>
  <c r="G230" i="2"/>
  <c r="F230" i="2"/>
  <c r="E230" i="2"/>
  <c r="C230" i="2"/>
  <c r="G229" i="2"/>
  <c r="I229" i="2" s="1"/>
  <c r="F229" i="2"/>
  <c r="E229" i="2"/>
  <c r="C229" i="2"/>
  <c r="G228" i="2"/>
  <c r="I228" i="2" s="1"/>
  <c r="F228" i="2"/>
  <c r="E228" i="2"/>
  <c r="C228" i="2"/>
  <c r="G227" i="2"/>
  <c r="I227" i="2" s="1"/>
  <c r="F227" i="2"/>
  <c r="E227" i="2"/>
  <c r="C227" i="2"/>
  <c r="G226" i="2"/>
  <c r="I226" i="2" s="1"/>
  <c r="F226" i="2"/>
  <c r="E226" i="2"/>
  <c r="C226" i="2"/>
  <c r="G225" i="2"/>
  <c r="I225" i="2" s="1"/>
  <c r="F225" i="2"/>
  <c r="E225" i="2"/>
  <c r="C225" i="2"/>
  <c r="G224" i="2"/>
  <c r="I224" i="2" s="1"/>
  <c r="F224" i="2"/>
  <c r="E224" i="2"/>
  <c r="C224" i="2"/>
  <c r="G223" i="2"/>
  <c r="I223" i="2" s="1"/>
  <c r="F223" i="2"/>
  <c r="E223" i="2"/>
  <c r="C223" i="2"/>
  <c r="G222" i="2"/>
  <c r="I222" i="2" s="1"/>
  <c r="F222" i="2"/>
  <c r="E222" i="2"/>
  <c r="C222" i="2"/>
  <c r="G221" i="2"/>
  <c r="I221" i="2" s="1"/>
  <c r="F221" i="2"/>
  <c r="E221" i="2"/>
  <c r="C221" i="2"/>
  <c r="G220" i="2"/>
  <c r="I220" i="2" s="1"/>
  <c r="F220" i="2"/>
  <c r="E220" i="2"/>
  <c r="C220" i="2"/>
  <c r="G219" i="2"/>
  <c r="I219" i="2" s="1"/>
  <c r="F219" i="2"/>
  <c r="E219" i="2"/>
  <c r="C219" i="2"/>
  <c r="G218" i="2"/>
  <c r="I218" i="2" s="1"/>
  <c r="F218" i="2"/>
  <c r="E218" i="2"/>
  <c r="C218" i="2"/>
  <c r="G217" i="2"/>
  <c r="I217" i="2" s="1"/>
  <c r="F217" i="2"/>
  <c r="E217" i="2"/>
  <c r="C217" i="2"/>
  <c r="G216" i="2"/>
  <c r="I216" i="2" s="1"/>
  <c r="F216" i="2"/>
  <c r="E216" i="2"/>
  <c r="C216" i="2"/>
  <c r="G215" i="2"/>
  <c r="I215" i="2" s="1"/>
  <c r="F215" i="2"/>
  <c r="E215" i="2"/>
  <c r="C215" i="2"/>
  <c r="G214" i="2"/>
  <c r="I214" i="2" s="1"/>
  <c r="F214" i="2"/>
  <c r="E214" i="2"/>
  <c r="C214" i="2"/>
  <c r="G213" i="2"/>
  <c r="I213" i="2" s="1"/>
  <c r="F213" i="2"/>
  <c r="E213" i="2"/>
  <c r="C213" i="2"/>
  <c r="G212" i="2"/>
  <c r="I212" i="2" s="1"/>
  <c r="F212" i="2"/>
  <c r="E212" i="2"/>
  <c r="C212" i="2"/>
  <c r="G211" i="2"/>
  <c r="I211" i="2" s="1"/>
  <c r="F211" i="2"/>
  <c r="E211" i="2"/>
  <c r="C211" i="2"/>
  <c r="G210" i="2"/>
  <c r="I210" i="2" s="1"/>
  <c r="F210" i="2"/>
  <c r="E210" i="2"/>
  <c r="C210" i="2"/>
  <c r="G209" i="2"/>
  <c r="I209" i="2" s="1"/>
  <c r="F209" i="2"/>
  <c r="E209" i="2"/>
  <c r="C209" i="2"/>
  <c r="G208" i="2"/>
  <c r="I208" i="2" s="1"/>
  <c r="F208" i="2"/>
  <c r="E208" i="2"/>
  <c r="C208" i="2"/>
  <c r="G207" i="2"/>
  <c r="I207" i="2" s="1"/>
  <c r="F207" i="2"/>
  <c r="E207" i="2"/>
  <c r="C207" i="2"/>
  <c r="G206" i="2"/>
  <c r="I206" i="2" s="1"/>
  <c r="F206" i="2"/>
  <c r="E206" i="2"/>
  <c r="C206" i="2"/>
  <c r="G205" i="2"/>
  <c r="I205" i="2" s="1"/>
  <c r="F205" i="2"/>
  <c r="E205" i="2"/>
  <c r="C205" i="2"/>
  <c r="G204" i="2"/>
  <c r="I204" i="2" s="1"/>
  <c r="F204" i="2"/>
  <c r="E204" i="2"/>
  <c r="C204" i="2"/>
  <c r="G203" i="2"/>
  <c r="I203" i="2" s="1"/>
  <c r="F203" i="2"/>
  <c r="E203" i="2"/>
  <c r="C203" i="2"/>
  <c r="G202" i="2"/>
  <c r="I202" i="2" s="1"/>
  <c r="F202" i="2"/>
  <c r="E202" i="2"/>
  <c r="C202" i="2"/>
  <c r="G201" i="2"/>
  <c r="I201" i="2" s="1"/>
  <c r="F201" i="2"/>
  <c r="E201" i="2"/>
  <c r="C201" i="2"/>
  <c r="G200" i="2"/>
  <c r="I200" i="2" s="1"/>
  <c r="F200" i="2"/>
  <c r="E200" i="2"/>
  <c r="C200" i="2"/>
  <c r="G199" i="2"/>
  <c r="I199" i="2" s="1"/>
  <c r="F199" i="2"/>
  <c r="E199" i="2"/>
  <c r="C199" i="2"/>
  <c r="G198" i="2"/>
  <c r="I198" i="2" s="1"/>
  <c r="F198" i="2"/>
  <c r="E198" i="2"/>
  <c r="C198" i="2"/>
  <c r="G197" i="2"/>
  <c r="I197" i="2" s="1"/>
  <c r="F197" i="2"/>
  <c r="E197" i="2"/>
  <c r="C197" i="2"/>
  <c r="G196" i="2"/>
  <c r="I196" i="2" s="1"/>
  <c r="F196" i="2"/>
  <c r="E196" i="2"/>
  <c r="C196" i="2"/>
  <c r="G195" i="2"/>
  <c r="I195" i="2" s="1"/>
  <c r="F195" i="2"/>
  <c r="E195" i="2"/>
  <c r="C195" i="2"/>
  <c r="G194" i="2"/>
  <c r="I194" i="2" s="1"/>
  <c r="F194" i="2"/>
  <c r="E194" i="2"/>
  <c r="C194" i="2"/>
  <c r="G193" i="2"/>
  <c r="I193" i="2" s="1"/>
  <c r="F193" i="2"/>
  <c r="E193" i="2"/>
  <c r="C193" i="2"/>
  <c r="G192" i="2"/>
  <c r="I192" i="2" s="1"/>
  <c r="F192" i="2"/>
  <c r="E192" i="2"/>
  <c r="C192" i="2"/>
  <c r="G191" i="2"/>
  <c r="I191" i="2" s="1"/>
  <c r="F191" i="2"/>
  <c r="E191" i="2"/>
  <c r="C191" i="2"/>
  <c r="G190" i="2"/>
  <c r="I190" i="2" s="1"/>
  <c r="F190" i="2"/>
  <c r="E190" i="2"/>
  <c r="C190" i="2"/>
  <c r="G189" i="2"/>
  <c r="I189" i="2" s="1"/>
  <c r="F189" i="2"/>
  <c r="E189" i="2"/>
  <c r="C189" i="2"/>
  <c r="G188" i="2"/>
  <c r="I188" i="2" s="1"/>
  <c r="F188" i="2"/>
  <c r="E188" i="2"/>
  <c r="C188" i="2"/>
  <c r="G187" i="2"/>
  <c r="I187" i="2" s="1"/>
  <c r="F187" i="2"/>
  <c r="E187" i="2"/>
  <c r="C187" i="2"/>
  <c r="G186" i="2"/>
  <c r="I186" i="2" s="1"/>
  <c r="F186" i="2"/>
  <c r="E186" i="2"/>
  <c r="C186" i="2"/>
  <c r="G185" i="2"/>
  <c r="I185" i="2" s="1"/>
  <c r="F185" i="2"/>
  <c r="E185" i="2"/>
  <c r="C185" i="2"/>
  <c r="G184" i="2"/>
  <c r="I184" i="2" s="1"/>
  <c r="F184" i="2"/>
  <c r="E184" i="2"/>
  <c r="C184" i="2"/>
  <c r="G183" i="2"/>
  <c r="I183" i="2" s="1"/>
  <c r="F183" i="2"/>
  <c r="E183" i="2"/>
  <c r="C183" i="2"/>
  <c r="G182" i="2"/>
  <c r="I182" i="2" s="1"/>
  <c r="F182" i="2"/>
  <c r="E182" i="2"/>
  <c r="C182" i="2"/>
  <c r="G181" i="2"/>
  <c r="I181" i="2" s="1"/>
  <c r="F181" i="2"/>
  <c r="E181" i="2"/>
  <c r="C181" i="2"/>
  <c r="G180" i="2"/>
  <c r="I180" i="2" s="1"/>
  <c r="F180" i="2"/>
  <c r="E180" i="2"/>
  <c r="C180" i="2"/>
  <c r="G179" i="2"/>
  <c r="I179" i="2" s="1"/>
  <c r="F179" i="2"/>
  <c r="E179" i="2"/>
  <c r="C179" i="2"/>
  <c r="G178" i="2"/>
  <c r="I178" i="2" s="1"/>
  <c r="F178" i="2"/>
  <c r="E178" i="2"/>
  <c r="C178" i="2"/>
  <c r="G177" i="2"/>
  <c r="I177" i="2" s="1"/>
  <c r="F177" i="2"/>
  <c r="E177" i="2"/>
  <c r="C177" i="2"/>
  <c r="G176" i="2"/>
  <c r="I176" i="2" s="1"/>
  <c r="F176" i="2"/>
  <c r="E176" i="2"/>
  <c r="C176" i="2"/>
  <c r="G175" i="2"/>
  <c r="I175" i="2" s="1"/>
  <c r="F175" i="2"/>
  <c r="E175" i="2"/>
  <c r="C175" i="2"/>
  <c r="G174" i="2"/>
  <c r="I174" i="2" s="1"/>
  <c r="F174" i="2"/>
  <c r="E174" i="2"/>
  <c r="C174" i="2"/>
  <c r="G173" i="2"/>
  <c r="I173" i="2" s="1"/>
  <c r="F173" i="2"/>
  <c r="E173" i="2"/>
  <c r="C173" i="2"/>
  <c r="G172" i="2"/>
  <c r="I172" i="2" s="1"/>
  <c r="F172" i="2"/>
  <c r="E172" i="2"/>
  <c r="C172" i="2"/>
  <c r="G171" i="2"/>
  <c r="I171" i="2" s="1"/>
  <c r="F171" i="2"/>
  <c r="E171" i="2"/>
  <c r="C171" i="2"/>
  <c r="I170" i="2"/>
  <c r="G170" i="2"/>
  <c r="F170" i="2"/>
  <c r="E170" i="2"/>
  <c r="C170" i="2"/>
  <c r="G169" i="2"/>
  <c r="I169" i="2" s="1"/>
  <c r="F169" i="2"/>
  <c r="E169" i="2"/>
  <c r="C169" i="2"/>
  <c r="G168" i="2"/>
  <c r="I168" i="2" s="1"/>
  <c r="F168" i="2"/>
  <c r="E168" i="2"/>
  <c r="C168" i="2"/>
  <c r="G167" i="2"/>
  <c r="I167" i="2" s="1"/>
  <c r="F167" i="2"/>
  <c r="E167" i="2"/>
  <c r="C167" i="2"/>
  <c r="G166" i="2"/>
  <c r="I166" i="2" s="1"/>
  <c r="F166" i="2"/>
  <c r="E166" i="2"/>
  <c r="C166" i="2"/>
  <c r="G165" i="2"/>
  <c r="I165" i="2" s="1"/>
  <c r="F165" i="2"/>
  <c r="E165" i="2"/>
  <c r="C165" i="2"/>
  <c r="G164" i="2"/>
  <c r="I164" i="2" s="1"/>
  <c r="F164" i="2"/>
  <c r="E164" i="2"/>
  <c r="C164" i="2"/>
  <c r="G163" i="2"/>
  <c r="I163" i="2" s="1"/>
  <c r="F163" i="2"/>
  <c r="E163" i="2"/>
  <c r="C163" i="2"/>
  <c r="G162" i="2"/>
  <c r="I162" i="2" s="1"/>
  <c r="F162" i="2"/>
  <c r="E162" i="2"/>
  <c r="C162" i="2"/>
  <c r="G161" i="2"/>
  <c r="I161" i="2" s="1"/>
  <c r="F161" i="2"/>
  <c r="E161" i="2"/>
  <c r="C161" i="2"/>
  <c r="G160" i="2"/>
  <c r="I160" i="2" s="1"/>
  <c r="F160" i="2"/>
  <c r="E160" i="2"/>
  <c r="C160" i="2"/>
  <c r="G159" i="2"/>
  <c r="I159" i="2" s="1"/>
  <c r="F159" i="2"/>
  <c r="E159" i="2"/>
  <c r="C159" i="2"/>
  <c r="G158" i="2"/>
  <c r="I158" i="2" s="1"/>
  <c r="F158" i="2"/>
  <c r="E158" i="2"/>
  <c r="C158" i="2"/>
  <c r="G157" i="2"/>
  <c r="I157" i="2" s="1"/>
  <c r="F157" i="2"/>
  <c r="E157" i="2"/>
  <c r="C157" i="2"/>
  <c r="G156" i="2"/>
  <c r="I156" i="2" s="1"/>
  <c r="F156" i="2"/>
  <c r="E156" i="2"/>
  <c r="C156" i="2"/>
  <c r="G155" i="2"/>
  <c r="I155" i="2" s="1"/>
  <c r="F155" i="2"/>
  <c r="E155" i="2"/>
  <c r="C155" i="2"/>
  <c r="G154" i="2"/>
  <c r="I154" i="2" s="1"/>
  <c r="F154" i="2"/>
  <c r="E154" i="2"/>
  <c r="C154" i="2"/>
  <c r="G153" i="2"/>
  <c r="I153" i="2" s="1"/>
  <c r="F153" i="2"/>
  <c r="E153" i="2"/>
  <c r="C153" i="2"/>
  <c r="G152" i="2"/>
  <c r="I152" i="2" s="1"/>
  <c r="F152" i="2"/>
  <c r="E152" i="2"/>
  <c r="C152" i="2"/>
  <c r="G151" i="2"/>
  <c r="I151" i="2" s="1"/>
  <c r="F151" i="2"/>
  <c r="E151" i="2"/>
  <c r="C151" i="2"/>
  <c r="G150" i="2"/>
  <c r="I150" i="2" s="1"/>
  <c r="F150" i="2"/>
  <c r="E150" i="2"/>
  <c r="C150" i="2"/>
  <c r="G149" i="2"/>
  <c r="I149" i="2" s="1"/>
  <c r="F149" i="2"/>
  <c r="E149" i="2"/>
  <c r="C149" i="2"/>
  <c r="G148" i="2"/>
  <c r="I148" i="2" s="1"/>
  <c r="F148" i="2"/>
  <c r="E148" i="2"/>
  <c r="C148" i="2"/>
  <c r="G147" i="2"/>
  <c r="I147" i="2" s="1"/>
  <c r="F147" i="2"/>
  <c r="E147" i="2"/>
  <c r="C147" i="2"/>
  <c r="G146" i="2"/>
  <c r="I146" i="2" s="1"/>
  <c r="F146" i="2"/>
  <c r="E146" i="2"/>
  <c r="C146" i="2"/>
  <c r="G145" i="2"/>
  <c r="I145" i="2" s="1"/>
  <c r="F145" i="2"/>
  <c r="E145" i="2"/>
  <c r="C145" i="2"/>
  <c r="G144" i="2"/>
  <c r="I144" i="2" s="1"/>
  <c r="F144" i="2"/>
  <c r="E144" i="2"/>
  <c r="C144" i="2"/>
  <c r="G143" i="2"/>
  <c r="I143" i="2" s="1"/>
  <c r="F143" i="2"/>
  <c r="E143" i="2"/>
  <c r="C143" i="2"/>
  <c r="G142" i="2"/>
  <c r="I142" i="2" s="1"/>
  <c r="F142" i="2"/>
  <c r="E142" i="2"/>
  <c r="C142" i="2"/>
  <c r="G141" i="2"/>
  <c r="I141" i="2" s="1"/>
  <c r="F141" i="2"/>
  <c r="E141" i="2"/>
  <c r="C141" i="2"/>
  <c r="G140" i="2"/>
  <c r="I140" i="2" s="1"/>
  <c r="F140" i="2"/>
  <c r="E140" i="2"/>
  <c r="C140" i="2"/>
  <c r="G139" i="2"/>
  <c r="I139" i="2" s="1"/>
  <c r="F139" i="2"/>
  <c r="E139" i="2"/>
  <c r="C139" i="2"/>
  <c r="G138" i="2"/>
  <c r="I138" i="2" s="1"/>
  <c r="F138" i="2"/>
  <c r="E138" i="2"/>
  <c r="C138" i="2"/>
  <c r="G137" i="2"/>
  <c r="I137" i="2" s="1"/>
  <c r="F137" i="2"/>
  <c r="E137" i="2"/>
  <c r="C137" i="2"/>
  <c r="G136" i="2"/>
  <c r="I136" i="2" s="1"/>
  <c r="F136" i="2"/>
  <c r="E136" i="2"/>
  <c r="C136" i="2"/>
  <c r="G135" i="2"/>
  <c r="I135" i="2" s="1"/>
  <c r="F135" i="2"/>
  <c r="E135" i="2"/>
  <c r="C135" i="2"/>
  <c r="G134" i="2"/>
  <c r="I134" i="2" s="1"/>
  <c r="F134" i="2"/>
  <c r="E134" i="2"/>
  <c r="C134" i="2"/>
  <c r="G133" i="2"/>
  <c r="I133" i="2" s="1"/>
  <c r="F133" i="2"/>
  <c r="E133" i="2"/>
  <c r="C133" i="2"/>
  <c r="G132" i="2"/>
  <c r="I132" i="2" s="1"/>
  <c r="F132" i="2"/>
  <c r="E132" i="2"/>
  <c r="C132" i="2"/>
  <c r="G131" i="2"/>
  <c r="I131" i="2" s="1"/>
  <c r="F131" i="2"/>
  <c r="E131" i="2"/>
  <c r="C131" i="2"/>
  <c r="G130" i="2"/>
  <c r="I130" i="2" s="1"/>
  <c r="F130" i="2"/>
  <c r="E130" i="2"/>
  <c r="C130" i="2"/>
  <c r="G129" i="2"/>
  <c r="I129" i="2" s="1"/>
  <c r="F129" i="2"/>
  <c r="E129" i="2"/>
  <c r="C129" i="2"/>
  <c r="G128" i="2"/>
  <c r="I128" i="2" s="1"/>
  <c r="F128" i="2"/>
  <c r="E128" i="2"/>
  <c r="C128" i="2"/>
  <c r="G127" i="2"/>
  <c r="I127" i="2" s="1"/>
  <c r="F127" i="2"/>
  <c r="E127" i="2"/>
  <c r="C127" i="2"/>
  <c r="G126" i="2"/>
  <c r="I126" i="2" s="1"/>
  <c r="F126" i="2"/>
  <c r="E126" i="2"/>
  <c r="C126" i="2"/>
  <c r="G125" i="2"/>
  <c r="I125" i="2" s="1"/>
  <c r="F125" i="2"/>
  <c r="E125" i="2"/>
  <c r="C125" i="2"/>
  <c r="G124" i="2"/>
  <c r="I124" i="2" s="1"/>
  <c r="F124" i="2"/>
  <c r="E124" i="2"/>
  <c r="C124" i="2"/>
  <c r="G123" i="2"/>
  <c r="I123" i="2" s="1"/>
  <c r="F123" i="2"/>
  <c r="E123" i="2"/>
  <c r="C123" i="2"/>
  <c r="G122" i="2"/>
  <c r="I122" i="2" s="1"/>
  <c r="F122" i="2"/>
  <c r="E122" i="2"/>
  <c r="C122" i="2"/>
  <c r="G121" i="2"/>
  <c r="I121" i="2" s="1"/>
  <c r="F121" i="2"/>
  <c r="E121" i="2"/>
  <c r="C121" i="2"/>
  <c r="G120" i="2"/>
  <c r="I120" i="2" s="1"/>
  <c r="F120" i="2"/>
  <c r="E120" i="2"/>
  <c r="C120" i="2"/>
  <c r="G119" i="2"/>
  <c r="I119" i="2" s="1"/>
  <c r="F119" i="2"/>
  <c r="E119" i="2"/>
  <c r="C119" i="2"/>
  <c r="G118" i="2"/>
  <c r="I118" i="2" s="1"/>
  <c r="F118" i="2"/>
  <c r="E118" i="2"/>
  <c r="C118" i="2"/>
  <c r="G117" i="2"/>
  <c r="I117" i="2" s="1"/>
  <c r="F117" i="2"/>
  <c r="E117" i="2"/>
  <c r="C117" i="2"/>
  <c r="G116" i="2"/>
  <c r="I116" i="2" s="1"/>
  <c r="F116" i="2"/>
  <c r="E116" i="2"/>
  <c r="C116" i="2"/>
  <c r="G115" i="2"/>
  <c r="I115" i="2" s="1"/>
  <c r="F115" i="2"/>
  <c r="E115" i="2"/>
  <c r="C115" i="2"/>
  <c r="G114" i="2"/>
  <c r="I114" i="2" s="1"/>
  <c r="F114" i="2"/>
  <c r="E114" i="2"/>
  <c r="C114" i="2"/>
  <c r="G113" i="2"/>
  <c r="I113" i="2" s="1"/>
  <c r="F113" i="2"/>
  <c r="E113" i="2"/>
  <c r="C113" i="2"/>
  <c r="G112" i="2"/>
  <c r="I112" i="2" s="1"/>
  <c r="F112" i="2"/>
  <c r="E112" i="2"/>
  <c r="C112" i="2"/>
  <c r="G111" i="2"/>
  <c r="I111" i="2" s="1"/>
  <c r="F111" i="2"/>
  <c r="E111" i="2"/>
  <c r="C111" i="2"/>
  <c r="G110" i="2"/>
  <c r="I110" i="2" s="1"/>
  <c r="F110" i="2"/>
  <c r="E110" i="2"/>
  <c r="C110" i="2"/>
  <c r="G109" i="2"/>
  <c r="I109" i="2" s="1"/>
  <c r="F109" i="2"/>
  <c r="E109" i="2"/>
  <c r="C109" i="2"/>
  <c r="G108" i="2"/>
  <c r="I108" i="2" s="1"/>
  <c r="F108" i="2"/>
  <c r="E108" i="2"/>
  <c r="C108" i="2"/>
  <c r="G107" i="2"/>
  <c r="I107" i="2" s="1"/>
  <c r="F107" i="2"/>
  <c r="E107" i="2"/>
  <c r="C107" i="2"/>
  <c r="G106" i="2"/>
  <c r="I106" i="2" s="1"/>
  <c r="F106" i="2"/>
  <c r="E106" i="2"/>
  <c r="C106" i="2"/>
  <c r="G105" i="2"/>
  <c r="I105" i="2" s="1"/>
  <c r="F105" i="2"/>
  <c r="E105" i="2"/>
  <c r="C105" i="2"/>
  <c r="G104" i="2"/>
  <c r="I104" i="2" s="1"/>
  <c r="F104" i="2"/>
  <c r="E104" i="2"/>
  <c r="C104" i="2"/>
  <c r="G103" i="2"/>
  <c r="I103" i="2" s="1"/>
  <c r="F103" i="2"/>
  <c r="E103" i="2"/>
  <c r="C103" i="2"/>
  <c r="G102" i="2"/>
  <c r="I102" i="2" s="1"/>
  <c r="F102" i="2"/>
  <c r="E102" i="2"/>
  <c r="C102" i="2"/>
  <c r="G101" i="2"/>
  <c r="I101" i="2" s="1"/>
  <c r="F101" i="2"/>
  <c r="E101" i="2"/>
  <c r="C101" i="2"/>
  <c r="G100" i="2"/>
  <c r="I100" i="2" s="1"/>
  <c r="F100" i="2"/>
  <c r="E100" i="2"/>
  <c r="C100" i="2"/>
  <c r="G99" i="2"/>
  <c r="I99" i="2" s="1"/>
  <c r="F99" i="2"/>
  <c r="E99" i="2"/>
  <c r="C99" i="2"/>
  <c r="G98" i="2"/>
  <c r="I98" i="2" s="1"/>
  <c r="F98" i="2"/>
  <c r="E98" i="2"/>
  <c r="C98" i="2"/>
  <c r="I97" i="2"/>
  <c r="G97" i="2"/>
  <c r="F97" i="2"/>
  <c r="E97" i="2"/>
  <c r="C97" i="2"/>
  <c r="G96" i="2"/>
  <c r="I96" i="2" s="1"/>
  <c r="F96" i="2"/>
  <c r="E96" i="2"/>
  <c r="C96" i="2"/>
  <c r="G95" i="2"/>
  <c r="I95" i="2" s="1"/>
  <c r="F95" i="2"/>
  <c r="E95" i="2"/>
  <c r="C95" i="2"/>
  <c r="G94" i="2"/>
  <c r="I94" i="2" s="1"/>
  <c r="F94" i="2"/>
  <c r="E94" i="2"/>
  <c r="C94" i="2"/>
  <c r="G93" i="2"/>
  <c r="I93" i="2" s="1"/>
  <c r="F93" i="2"/>
  <c r="E93" i="2"/>
  <c r="C93" i="2"/>
  <c r="G92" i="2"/>
  <c r="I92" i="2" s="1"/>
  <c r="F92" i="2"/>
  <c r="E92" i="2"/>
  <c r="C92" i="2"/>
  <c r="G91" i="2"/>
  <c r="I91" i="2" s="1"/>
  <c r="F91" i="2"/>
  <c r="E91" i="2"/>
  <c r="C91" i="2"/>
  <c r="G90" i="2"/>
  <c r="I90" i="2" s="1"/>
  <c r="F90" i="2"/>
  <c r="E90" i="2"/>
  <c r="C90" i="2"/>
  <c r="G89" i="2"/>
  <c r="I89" i="2" s="1"/>
  <c r="F89" i="2"/>
  <c r="E89" i="2"/>
  <c r="C89" i="2"/>
  <c r="G88" i="2"/>
  <c r="I88" i="2" s="1"/>
  <c r="F88" i="2"/>
  <c r="E88" i="2"/>
  <c r="C88" i="2"/>
  <c r="G87" i="2"/>
  <c r="I87" i="2" s="1"/>
  <c r="F87" i="2"/>
  <c r="E87" i="2"/>
  <c r="C87" i="2"/>
  <c r="G86" i="2"/>
  <c r="I86" i="2" s="1"/>
  <c r="F86" i="2"/>
  <c r="E86" i="2"/>
  <c r="C86" i="2"/>
  <c r="G85" i="2"/>
  <c r="I85" i="2" s="1"/>
  <c r="F85" i="2"/>
  <c r="E85" i="2"/>
  <c r="C85" i="2"/>
  <c r="G84" i="2"/>
  <c r="I84" i="2" s="1"/>
  <c r="F84" i="2"/>
  <c r="E84" i="2"/>
  <c r="C84" i="2"/>
  <c r="G83" i="2"/>
  <c r="I83" i="2" s="1"/>
  <c r="F83" i="2"/>
  <c r="E83" i="2"/>
  <c r="C83" i="2"/>
  <c r="G82" i="2"/>
  <c r="I82" i="2" s="1"/>
  <c r="F82" i="2"/>
  <c r="E82" i="2"/>
  <c r="C82" i="2"/>
  <c r="G81" i="2"/>
  <c r="I81" i="2" s="1"/>
  <c r="F81" i="2"/>
  <c r="E81" i="2"/>
  <c r="C81" i="2"/>
  <c r="G80" i="2"/>
  <c r="I80" i="2" s="1"/>
  <c r="F80" i="2"/>
  <c r="E80" i="2"/>
  <c r="C80" i="2"/>
  <c r="G79" i="2"/>
  <c r="I79" i="2" s="1"/>
  <c r="F79" i="2"/>
  <c r="E79" i="2"/>
  <c r="C79" i="2"/>
  <c r="G78" i="2"/>
  <c r="I78" i="2" s="1"/>
  <c r="F78" i="2"/>
  <c r="E78" i="2"/>
  <c r="C78" i="2"/>
  <c r="G77" i="2"/>
  <c r="I77" i="2" s="1"/>
  <c r="F77" i="2"/>
  <c r="E77" i="2"/>
  <c r="C77" i="2"/>
  <c r="G76" i="2"/>
  <c r="I76" i="2" s="1"/>
  <c r="F76" i="2"/>
  <c r="E76" i="2"/>
  <c r="C76" i="2"/>
  <c r="G75" i="2"/>
  <c r="I75" i="2" s="1"/>
  <c r="F75" i="2"/>
  <c r="E75" i="2"/>
  <c r="C75" i="2"/>
  <c r="G74" i="2"/>
  <c r="I74" i="2" s="1"/>
  <c r="F74" i="2"/>
  <c r="E74" i="2"/>
  <c r="C74" i="2"/>
  <c r="G73" i="2"/>
  <c r="I73" i="2" s="1"/>
  <c r="F73" i="2"/>
  <c r="E73" i="2"/>
  <c r="C73" i="2"/>
  <c r="G72" i="2"/>
  <c r="I72" i="2" s="1"/>
  <c r="F72" i="2"/>
  <c r="E72" i="2"/>
  <c r="C72" i="2"/>
  <c r="G71" i="2"/>
  <c r="I71" i="2" s="1"/>
  <c r="F71" i="2"/>
  <c r="E71" i="2"/>
  <c r="C71" i="2"/>
  <c r="G70" i="2"/>
  <c r="I70" i="2" s="1"/>
  <c r="F70" i="2"/>
  <c r="E70" i="2"/>
  <c r="C70" i="2"/>
  <c r="G69" i="2"/>
  <c r="I69" i="2" s="1"/>
  <c r="F69" i="2"/>
  <c r="E69" i="2"/>
  <c r="C69" i="2"/>
  <c r="G68" i="2"/>
  <c r="I68" i="2" s="1"/>
  <c r="F68" i="2"/>
  <c r="E68" i="2"/>
  <c r="C68" i="2"/>
  <c r="G67" i="2"/>
  <c r="I67" i="2" s="1"/>
  <c r="F67" i="2"/>
  <c r="E67" i="2"/>
  <c r="C67" i="2"/>
  <c r="G66" i="2"/>
  <c r="I66" i="2" s="1"/>
  <c r="F66" i="2"/>
  <c r="E66" i="2"/>
  <c r="C66" i="2"/>
  <c r="G65" i="2"/>
  <c r="I65" i="2" s="1"/>
  <c r="F65" i="2"/>
  <c r="E65" i="2"/>
  <c r="C65" i="2"/>
  <c r="G64" i="2"/>
  <c r="I64" i="2" s="1"/>
  <c r="F64" i="2"/>
  <c r="E64" i="2"/>
  <c r="C64" i="2"/>
  <c r="G63" i="2"/>
  <c r="I63" i="2" s="1"/>
  <c r="F63" i="2"/>
  <c r="E63" i="2"/>
  <c r="C63" i="2"/>
  <c r="G62" i="2"/>
  <c r="I62" i="2" s="1"/>
  <c r="F62" i="2"/>
  <c r="E62" i="2"/>
  <c r="C62" i="2"/>
  <c r="G61" i="2"/>
  <c r="I61" i="2" s="1"/>
  <c r="F61" i="2"/>
  <c r="E61" i="2"/>
  <c r="C61" i="2"/>
  <c r="G60" i="2"/>
  <c r="I60" i="2" s="1"/>
  <c r="F60" i="2"/>
  <c r="E60" i="2"/>
  <c r="C60" i="2"/>
  <c r="G59" i="2"/>
  <c r="I59" i="2" s="1"/>
  <c r="F59" i="2"/>
  <c r="E59" i="2"/>
  <c r="C59" i="2"/>
  <c r="G58" i="2"/>
  <c r="I58" i="2" s="1"/>
  <c r="F58" i="2"/>
  <c r="E58" i="2"/>
  <c r="C58" i="2"/>
  <c r="G57" i="2"/>
  <c r="I57" i="2" s="1"/>
  <c r="F57" i="2"/>
  <c r="E57" i="2"/>
  <c r="C57" i="2"/>
  <c r="G56" i="2"/>
  <c r="I56" i="2" s="1"/>
  <c r="F56" i="2"/>
  <c r="E56" i="2"/>
  <c r="C56" i="2"/>
  <c r="G55" i="2"/>
  <c r="I55" i="2" s="1"/>
  <c r="F55" i="2"/>
  <c r="E55" i="2"/>
  <c r="C55" i="2"/>
  <c r="G54" i="2"/>
  <c r="I54" i="2" s="1"/>
  <c r="F54" i="2"/>
  <c r="E54" i="2"/>
  <c r="C54" i="2"/>
  <c r="G53" i="2"/>
  <c r="I53" i="2" s="1"/>
  <c r="F53" i="2"/>
  <c r="E53" i="2"/>
  <c r="C53" i="2"/>
  <c r="G52" i="2"/>
  <c r="I52" i="2" s="1"/>
  <c r="F52" i="2"/>
  <c r="E52" i="2"/>
  <c r="C52" i="2"/>
  <c r="G51" i="2"/>
  <c r="I51" i="2" s="1"/>
  <c r="F51" i="2"/>
  <c r="E51" i="2"/>
  <c r="C51" i="2"/>
  <c r="G50" i="2"/>
  <c r="I50" i="2" s="1"/>
  <c r="F50" i="2"/>
  <c r="E50" i="2"/>
  <c r="C50" i="2"/>
  <c r="G49" i="2"/>
  <c r="I49" i="2" s="1"/>
  <c r="F49" i="2"/>
  <c r="E49" i="2"/>
  <c r="C49" i="2"/>
  <c r="G48" i="2"/>
  <c r="I48" i="2" s="1"/>
  <c r="F48" i="2"/>
  <c r="E48" i="2"/>
  <c r="C48" i="2"/>
  <c r="G47" i="2"/>
  <c r="I47" i="2" s="1"/>
  <c r="F47" i="2"/>
  <c r="E47" i="2"/>
  <c r="C47" i="2"/>
  <c r="G46" i="2"/>
  <c r="I46" i="2" s="1"/>
  <c r="F46" i="2"/>
  <c r="E46" i="2"/>
  <c r="C46" i="2"/>
  <c r="G45" i="2"/>
  <c r="I45" i="2" s="1"/>
  <c r="F45" i="2"/>
  <c r="E45" i="2"/>
  <c r="C45" i="2"/>
  <c r="G44" i="2"/>
  <c r="I44" i="2" s="1"/>
  <c r="F44" i="2"/>
  <c r="E44" i="2"/>
  <c r="C44" i="2"/>
  <c r="G43" i="2"/>
  <c r="I43" i="2" s="1"/>
  <c r="F43" i="2"/>
  <c r="E43" i="2"/>
  <c r="C43" i="2"/>
  <c r="G42" i="2"/>
  <c r="I42" i="2" s="1"/>
  <c r="F42" i="2"/>
  <c r="E42" i="2"/>
  <c r="C42" i="2"/>
  <c r="G41" i="2"/>
  <c r="I41" i="2" s="1"/>
  <c r="F41" i="2"/>
  <c r="E41" i="2"/>
  <c r="C41" i="2"/>
  <c r="G40" i="2"/>
  <c r="I40" i="2" s="1"/>
  <c r="F40" i="2"/>
  <c r="E40" i="2"/>
  <c r="C40" i="2"/>
  <c r="G39" i="2"/>
  <c r="I39" i="2" s="1"/>
  <c r="F39" i="2"/>
  <c r="E39" i="2"/>
  <c r="C39" i="2"/>
  <c r="G38" i="2"/>
  <c r="I38" i="2" s="1"/>
  <c r="F38" i="2"/>
  <c r="E38" i="2"/>
  <c r="C38" i="2"/>
  <c r="G37" i="2"/>
  <c r="I37" i="2" s="1"/>
  <c r="F37" i="2"/>
  <c r="E37" i="2"/>
  <c r="C37" i="2"/>
  <c r="G36" i="2"/>
  <c r="I36" i="2" s="1"/>
  <c r="F36" i="2"/>
  <c r="E36" i="2"/>
  <c r="C36" i="2"/>
  <c r="G35" i="2"/>
  <c r="I35" i="2" s="1"/>
  <c r="F35" i="2"/>
  <c r="E35" i="2"/>
  <c r="C35" i="2"/>
  <c r="G34" i="2"/>
  <c r="I34" i="2" s="1"/>
  <c r="F34" i="2"/>
  <c r="E34" i="2"/>
  <c r="C34" i="2"/>
  <c r="G33" i="2"/>
  <c r="I33" i="2" s="1"/>
  <c r="F33" i="2"/>
  <c r="E33" i="2"/>
  <c r="C33" i="2"/>
  <c r="G32" i="2"/>
  <c r="I32" i="2" s="1"/>
  <c r="F32" i="2"/>
  <c r="E32" i="2"/>
  <c r="C32" i="2"/>
  <c r="G31" i="2"/>
  <c r="I31" i="2" s="1"/>
  <c r="F31" i="2"/>
  <c r="E31" i="2"/>
  <c r="C31" i="2"/>
  <c r="G30" i="2"/>
  <c r="I30" i="2" s="1"/>
  <c r="F30" i="2"/>
  <c r="E30" i="2"/>
  <c r="C30" i="2"/>
  <c r="G29" i="2"/>
  <c r="I29" i="2" s="1"/>
  <c r="F29" i="2"/>
  <c r="E29" i="2"/>
  <c r="C29" i="2"/>
  <c r="I28" i="2"/>
  <c r="G28" i="2"/>
  <c r="F28" i="2"/>
  <c r="E28" i="2"/>
  <c r="C28" i="2"/>
  <c r="G27" i="2"/>
  <c r="I27" i="2" s="1"/>
  <c r="F27" i="2"/>
  <c r="E27" i="2"/>
  <c r="C27" i="2"/>
  <c r="G26" i="2"/>
  <c r="I26" i="2" s="1"/>
  <c r="F26" i="2"/>
  <c r="E26" i="2"/>
  <c r="C26" i="2"/>
  <c r="G25" i="2"/>
  <c r="I25" i="2" s="1"/>
  <c r="F25" i="2"/>
  <c r="E25" i="2"/>
  <c r="C25" i="2"/>
  <c r="G24" i="2"/>
  <c r="I24" i="2" s="1"/>
  <c r="F24" i="2"/>
  <c r="E24" i="2"/>
  <c r="C24" i="2"/>
  <c r="G23" i="2"/>
  <c r="I23" i="2" s="1"/>
  <c r="F23" i="2"/>
  <c r="E23" i="2"/>
  <c r="C23" i="2"/>
  <c r="G22" i="2"/>
  <c r="I22" i="2" s="1"/>
  <c r="F22" i="2"/>
  <c r="E22" i="2"/>
  <c r="C22" i="2"/>
  <c r="G21" i="2"/>
  <c r="I21" i="2" s="1"/>
  <c r="F21" i="2"/>
  <c r="E21" i="2"/>
  <c r="C21" i="2"/>
  <c r="G20" i="2"/>
  <c r="I20" i="2" s="1"/>
  <c r="F20" i="2"/>
  <c r="E20" i="2"/>
  <c r="C20" i="2"/>
  <c r="G19" i="2"/>
  <c r="I19" i="2" s="1"/>
  <c r="F19" i="2"/>
  <c r="E19" i="2"/>
  <c r="C19" i="2"/>
  <c r="G18" i="2"/>
  <c r="I18" i="2" s="1"/>
  <c r="F18" i="2"/>
  <c r="E18" i="2"/>
  <c r="C18" i="2"/>
  <c r="G17" i="2"/>
  <c r="I17" i="2" s="1"/>
  <c r="F17" i="2"/>
  <c r="E17" i="2"/>
  <c r="C17" i="2"/>
  <c r="G16" i="2"/>
  <c r="I16" i="2" s="1"/>
  <c r="F16" i="2"/>
  <c r="E16" i="2"/>
  <c r="C16" i="2"/>
  <c r="G15" i="2"/>
  <c r="I15" i="2" s="1"/>
  <c r="F15" i="2"/>
  <c r="E15" i="2"/>
  <c r="C15" i="2"/>
  <c r="G14" i="2"/>
  <c r="I14" i="2" s="1"/>
  <c r="F14" i="2"/>
  <c r="E14" i="2"/>
  <c r="C14" i="2"/>
  <c r="G13" i="2"/>
  <c r="I13" i="2" s="1"/>
  <c r="F13" i="2"/>
  <c r="E13" i="2"/>
  <c r="C13" i="2"/>
  <c r="G12" i="2"/>
  <c r="I12" i="2" s="1"/>
  <c r="F12" i="2"/>
  <c r="E12" i="2"/>
  <c r="C12" i="2"/>
  <c r="G11" i="2"/>
  <c r="I11" i="2" s="1"/>
  <c r="F11" i="2"/>
  <c r="E11" i="2"/>
  <c r="C11" i="2"/>
  <c r="G10" i="2"/>
  <c r="I10" i="2" s="1"/>
  <c r="F10" i="2"/>
  <c r="E10" i="2"/>
  <c r="C10" i="2"/>
  <c r="G9" i="2"/>
  <c r="I9" i="2" s="1"/>
  <c r="F9" i="2"/>
  <c r="E9" i="2"/>
  <c r="C9" i="2"/>
  <c r="G8" i="2"/>
  <c r="I8" i="2" s="1"/>
  <c r="F8" i="2"/>
  <c r="E8" i="2"/>
  <c r="C8" i="2"/>
  <c r="G7" i="2"/>
  <c r="I7" i="2" s="1"/>
  <c r="F7" i="2"/>
  <c r="E7" i="2"/>
  <c r="C7" i="2"/>
  <c r="G6" i="2"/>
  <c r="I6" i="2" s="1"/>
  <c r="F6" i="2"/>
  <c r="E6" i="2"/>
  <c r="C6" i="2"/>
  <c r="G5" i="2"/>
  <c r="I5" i="2" s="1"/>
  <c r="F5" i="2"/>
  <c r="E5" i="2"/>
  <c r="C5" i="2"/>
  <c r="G4" i="2"/>
  <c r="I4" i="2" s="1"/>
  <c r="F4" i="2"/>
  <c r="E4" i="2"/>
  <c r="C4" i="2"/>
  <c r="F6" i="1"/>
  <c r="E6" i="1"/>
  <c r="D6" i="1"/>
  <c r="C6" i="1"/>
  <c r="B6" i="1"/>
  <c r="F5" i="1"/>
  <c r="F4" i="1"/>
</calcChain>
</file>

<file path=xl/sharedStrings.xml><?xml version="1.0" encoding="utf-8"?>
<sst xmlns="http://schemas.openxmlformats.org/spreadsheetml/2006/main" count="776" uniqueCount="67">
  <si>
    <t>売上推移</t>
    <rPh sb="0" eb="2">
      <t>ウリアゲ</t>
    </rPh>
    <rPh sb="2" eb="4">
      <t>スイイ</t>
    </rPh>
    <phoneticPr fontId="3"/>
  </si>
  <si>
    <t>第1四半期</t>
    <rPh sb="0" eb="1">
      <t>ダイ</t>
    </rPh>
    <rPh sb="2" eb="3">
      <t>シ</t>
    </rPh>
    <rPh sb="3" eb="5">
      <t>ハンキ</t>
    </rPh>
    <phoneticPr fontId="3"/>
  </si>
  <si>
    <t>総計</t>
    <rPh sb="0" eb="2">
      <t>ソウケイ</t>
    </rPh>
    <phoneticPr fontId="3"/>
  </si>
  <si>
    <t>売上</t>
    <rPh sb="0" eb="2">
      <t>ウリアゲ</t>
    </rPh>
    <phoneticPr fontId="3"/>
  </si>
  <si>
    <t>利益</t>
    <rPh sb="0" eb="2">
      <t>リエキ</t>
    </rPh>
    <phoneticPr fontId="3"/>
  </si>
  <si>
    <t>利益率</t>
    <rPh sb="0" eb="2">
      <t>リエキ</t>
    </rPh>
    <rPh sb="2" eb="3">
      <t>リツ</t>
    </rPh>
    <phoneticPr fontId="3"/>
  </si>
  <si>
    <t>発注日</t>
    <rPh sb="0" eb="2">
      <t>ハッチュウ</t>
    </rPh>
    <rPh sb="2" eb="3">
      <t>ビ</t>
    </rPh>
    <phoneticPr fontId="3"/>
  </si>
  <si>
    <t>取引先コード</t>
    <rPh sb="0" eb="2">
      <t>トリヒキ</t>
    </rPh>
    <rPh sb="2" eb="3">
      <t>サキ</t>
    </rPh>
    <phoneticPr fontId="3"/>
  </si>
  <si>
    <t>取引先名</t>
    <rPh sb="0" eb="2">
      <t>トリヒキ</t>
    </rPh>
    <rPh sb="2" eb="3">
      <t>サキ</t>
    </rPh>
    <rPh sb="3" eb="4">
      <t>メイ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</si>
  <si>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</si>
  <si>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</si>
  <si>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分類名</t>
    <rPh sb="0" eb="2">
      <t>ブンルイ</t>
    </rPh>
    <rPh sb="2" eb="3">
      <t>メイ</t>
    </rPh>
    <phoneticPr fontId="3"/>
  </si>
  <si>
    <t>販売単価</t>
    <rPh sb="0" eb="2">
      <t>ハンバイ</t>
    </rPh>
    <rPh sb="2" eb="4">
      <t>タンカ</t>
    </rPh>
    <phoneticPr fontId="3"/>
  </si>
  <si>
    <t>数量</t>
    <rPh sb="0" eb="2">
      <t>スウリョウ</t>
    </rPh>
    <phoneticPr fontId="3"/>
  </si>
  <si>
    <t>売上額</t>
    <rPh sb="0" eb="2">
      <t>ウリアゲ</t>
    </rPh>
    <rPh sb="2" eb="3">
      <t>ガク</t>
    </rPh>
    <phoneticPr fontId="3"/>
  </si>
  <si>
    <t>K-003</t>
    <phoneticPr fontId="3"/>
  </si>
  <si>
    <t>S-001</t>
    <phoneticPr fontId="3"/>
  </si>
  <si>
    <t>S-003</t>
    <phoneticPr fontId="3"/>
  </si>
  <si>
    <t>S-004</t>
    <phoneticPr fontId="3"/>
  </si>
  <si>
    <t>S-005</t>
    <phoneticPr fontId="3"/>
  </si>
  <si>
    <t>K-002</t>
    <phoneticPr fontId="3"/>
  </si>
  <si>
    <t>K-001</t>
    <phoneticPr fontId="3"/>
  </si>
  <si>
    <t>S-002</t>
    <phoneticPr fontId="3"/>
  </si>
  <si>
    <t>取引先リスト</t>
    <rPh sb="0" eb="2">
      <t>トリヒキ</t>
    </rPh>
    <rPh sb="2" eb="3">
      <t>サキ</t>
    </rPh>
    <phoneticPr fontId="3"/>
  </si>
  <si>
    <t>さいとうスーパー</t>
    <phoneticPr fontId="3"/>
  </si>
  <si>
    <t>Sweet Shop</t>
    <phoneticPr fontId="3"/>
  </si>
  <si>
    <t>ショップ　トライアングル</t>
    <phoneticPr fontId="3"/>
  </si>
  <si>
    <t>成田ストア</t>
    <rPh sb="0" eb="2">
      <t>ナリタ</t>
    </rPh>
    <phoneticPr fontId="3"/>
  </si>
  <si>
    <t>Shop Hamada</t>
    <phoneticPr fontId="3"/>
  </si>
  <si>
    <t>青山酒店</t>
    <rPh sb="0" eb="2">
      <t>アオヤマ</t>
    </rPh>
    <rPh sb="2" eb="4">
      <t>サケテン</t>
    </rPh>
    <phoneticPr fontId="3"/>
  </si>
  <si>
    <t>イマイ商店</t>
    <rPh sb="3" eb="5">
      <t>ショウテン</t>
    </rPh>
    <phoneticPr fontId="3"/>
  </si>
  <si>
    <t>加藤酒店</t>
    <rPh sb="0" eb="2">
      <t>カトウ</t>
    </rPh>
    <rPh sb="2" eb="4">
      <t>サケテン</t>
    </rPh>
    <phoneticPr fontId="3"/>
  </si>
  <si>
    <t>商品リスト</t>
    <rPh sb="0" eb="2">
      <t>ショウヒン</t>
    </rPh>
    <phoneticPr fontId="3"/>
  </si>
  <si>
    <t>商品コード</t>
    <rPh sb="0" eb="2">
      <t>ショウヒン</t>
    </rPh>
    <phoneticPr fontId="4"/>
  </si>
  <si>
    <t>商品名</t>
    <rPh sb="0" eb="3">
      <t>ショウヒンメイ</t>
    </rPh>
    <phoneticPr fontId="4"/>
  </si>
  <si>
    <t>商品区分</t>
    <rPh sb="0" eb="2">
      <t>ショウヒン</t>
    </rPh>
    <rPh sb="2" eb="4">
      <t>クブン</t>
    </rPh>
    <phoneticPr fontId="3"/>
  </si>
  <si>
    <t>販売価格</t>
    <rPh sb="0" eb="2">
      <t>ハンバイ</t>
    </rPh>
    <rPh sb="2" eb="4">
      <t>カカク</t>
    </rPh>
    <phoneticPr fontId="4"/>
  </si>
  <si>
    <t>商品内容</t>
    <rPh sb="0" eb="2">
      <t>ショウヒン</t>
    </rPh>
    <rPh sb="2" eb="4">
      <t>ナイヨウ</t>
    </rPh>
    <phoneticPr fontId="4"/>
  </si>
  <si>
    <t>SAKURA BEER</t>
    <phoneticPr fontId="4"/>
  </si>
  <si>
    <t>24本セット</t>
    <rPh sb="2" eb="3">
      <t>ホン</t>
    </rPh>
    <phoneticPr fontId="4"/>
  </si>
  <si>
    <t>SAKURA レッドラベル</t>
    <phoneticPr fontId="4"/>
  </si>
  <si>
    <t>季節限定　シクラメン</t>
    <rPh sb="0" eb="2">
      <t>キセツ</t>
    </rPh>
    <rPh sb="2" eb="4">
      <t>ゲンテイ</t>
    </rPh>
    <phoneticPr fontId="4"/>
  </si>
  <si>
    <t>発泡酒</t>
    <rPh sb="0" eb="3">
      <t>ハッポウシュ</t>
    </rPh>
    <phoneticPr fontId="3"/>
  </si>
  <si>
    <t>すずらん（白）</t>
    <rPh sb="5" eb="6">
      <t>シロ</t>
    </rPh>
    <phoneticPr fontId="4"/>
  </si>
  <si>
    <t>12本セット</t>
    <rPh sb="2" eb="3">
      <t>ホン</t>
    </rPh>
    <phoneticPr fontId="4"/>
  </si>
  <si>
    <t>カサブランカ（白）</t>
    <rPh sb="7" eb="8">
      <t>シロ</t>
    </rPh>
    <phoneticPr fontId="4"/>
  </si>
  <si>
    <t>スイトピー（赤）</t>
    <rPh sb="6" eb="7">
      <t>アカ</t>
    </rPh>
    <phoneticPr fontId="4"/>
  </si>
  <si>
    <t>薔薇（赤）</t>
    <rPh sb="0" eb="2">
      <t>バラ</t>
    </rPh>
    <rPh sb="3" eb="4">
      <t>アカ</t>
    </rPh>
    <phoneticPr fontId="4"/>
  </si>
  <si>
    <t>第2四半期</t>
    <rPh sb="0" eb="1">
      <t>ダイ</t>
    </rPh>
    <rPh sb="2" eb="5">
      <t>シハンキ</t>
    </rPh>
    <phoneticPr fontId="3"/>
  </si>
  <si>
    <t>第3四半期</t>
    <rPh sb="0" eb="1">
      <t>ダイ</t>
    </rPh>
    <rPh sb="2" eb="5">
      <t>シハンキ</t>
    </rPh>
    <phoneticPr fontId="3"/>
  </si>
  <si>
    <t>第4四半期</t>
    <rPh sb="0" eb="1">
      <t>ダイ</t>
    </rPh>
    <rPh sb="2" eb="5">
      <t>シハンキ</t>
    </rPh>
    <phoneticPr fontId="3"/>
  </si>
  <si>
    <t>W501</t>
    <phoneticPr fontId="3"/>
  </si>
  <si>
    <t>W503</t>
    <phoneticPr fontId="3"/>
  </si>
  <si>
    <t>B101</t>
    <phoneticPr fontId="3"/>
  </si>
  <si>
    <t>G001</t>
    <phoneticPr fontId="3"/>
  </si>
  <si>
    <t>W502</t>
    <phoneticPr fontId="3"/>
  </si>
  <si>
    <t>B102</t>
    <phoneticPr fontId="3"/>
  </si>
  <si>
    <t>B103</t>
    <phoneticPr fontId="3"/>
  </si>
  <si>
    <t>W504</t>
    <phoneticPr fontId="3"/>
  </si>
  <si>
    <t>H201</t>
    <phoneticPr fontId="3"/>
  </si>
  <si>
    <t>H202</t>
    <phoneticPr fontId="3"/>
  </si>
  <si>
    <t>ビール</t>
    <phoneticPr fontId="3"/>
  </si>
  <si>
    <t>クラシック　さくら</t>
    <phoneticPr fontId="3"/>
  </si>
  <si>
    <t>マーガレット</t>
    <phoneticPr fontId="3"/>
  </si>
  <si>
    <t>MOMO</t>
    <phoneticPr fontId="3"/>
  </si>
  <si>
    <t>ワイン</t>
    <phoneticPr fontId="3"/>
  </si>
  <si>
    <t>売上明細</t>
    <rPh sb="0" eb="2">
      <t>ウリアゲ</t>
    </rPh>
    <rPh sb="2" eb="4">
      <t>メイサイ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</si>
</sst>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 Light"/>
      <family val="3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4"/>
      <color theme="3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3" applyFont="1">
      <alignment vertical="center"/>
    </xf>
    <xf numFmtId="0" fontId="5" fillId="0" borderId="0" xfId="0" applyFont="1">
      <alignment vertical="center"/>
    </xf>
    <xf numFmtId="14" fontId="5" fillId="0" borderId="1" xfId="0" applyNumberFormat="1" applyFont="1" applyBorder="1" applyAlignment="1">
      <alignment horizontal="center" vertical="center"/>
    </xf>
    <xf numFmtId="38" fontId="5" fillId="0" borderId="1" xfId="1" applyFont="1" applyBorder="1">
      <alignment vertical="center"/>
    </xf>
    <xf numFmtId="9" fontId="5" fillId="0" borderId="1" xfId="2" applyFont="1" applyBorder="1">
      <alignment vertical="center"/>
    </xf>
    <xf numFmtId="14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22363-EFEF-4FEE-B3D9-C6D64C0B0785}">
  <dimension ref="A1:F6"/>
  <sheetViews>
    <sheetView tabSelected="1" workbookViewId="0"/>
  </sheetViews>
  <sheetFormatPr defaultRowHeight="18.75" x14ac:dyDescent="0.4"/>
  <cols>
    <col min="1" max="1" width="9.625" style="7" customWidth="1"/>
    <col min="2" max="6" width="12.625" style="7" customWidth="1"/>
    <col min="7" max="16384" width="9" style="7"/>
  </cols>
  <sheetData>
    <row r="1" spans="1:6" ht="24" x14ac:dyDescent="0.4">
      <c r="A1" s="6" t="s">
        <v>0</v>
      </c>
    </row>
    <row r="3" spans="1:6" x14ac:dyDescent="0.4">
      <c r="A3" s="5"/>
      <c r="B3" s="5" t="s">
        <v>1</v>
      </c>
      <c r="C3" s="5" t="s">
        <v>48</v>
      </c>
      <c r="D3" s="5" t="s">
        <v>49</v>
      </c>
      <c r="E3" s="5" t="s">
        <v>50</v>
      </c>
      <c r="F3" s="5" t="s">
        <v>2</v>
      </c>
    </row>
    <row r="4" spans="1:6" x14ac:dyDescent="0.4">
      <c r="A4" s="8" t="s">
        <v>3</v>
      </c>
      <c r="B4" s="9">
        <v>2406000</v>
      </c>
      <c r="C4" s="9">
        <v>3466800</v>
      </c>
      <c r="D4" s="9">
        <v>3780600</v>
      </c>
      <c r="E4" s="9">
        <v>4181300</v>
      </c>
      <c r="F4" s="9">
        <f>SUM(B4:E4)</f>
        <v>13834700</v>
      </c>
    </row>
    <row r="5" spans="1:6" x14ac:dyDescent="0.4">
      <c r="A5" s="8" t="s">
        <v>4</v>
      </c>
      <c r="B5" s="9">
        <v>801900</v>
      </c>
      <c r="C5" s="9">
        <v>1710800</v>
      </c>
      <c r="D5" s="9">
        <v>2001500</v>
      </c>
      <c r="E5" s="9">
        <v>2345900</v>
      </c>
      <c r="F5" s="9">
        <f>SUM(B5:E5)</f>
        <v>6860100</v>
      </c>
    </row>
    <row r="6" spans="1:6" x14ac:dyDescent="0.4">
      <c r="A6" s="8" t="s">
        <v>5</v>
      </c>
      <c r="B6" s="10">
        <f>B5/B4</f>
        <v>0.33329177057356607</v>
      </c>
      <c r="C6" s="10">
        <f t="shared" ref="C6:F6" si="0">C5/C4</f>
        <v>0.49348101996077076</v>
      </c>
      <c r="D6" s="10">
        <f t="shared" si="0"/>
        <v>0.52941332063693591</v>
      </c>
      <c r="E6" s="10">
        <f t="shared" si="0"/>
        <v>0.56104560782531754</v>
      </c>
      <c r="F6" s="10">
        <f t="shared" si="0"/>
        <v>0.49586185461195398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73592-4AE8-4B03-8D7F-3E81B237EB31}">
  <dimension ref="A1:I349"/>
  <sheetViews>
    <sheetView workbookViewId="0"/>
  </sheetViews>
  <sheetFormatPr defaultRowHeight="18.75" x14ac:dyDescent="0.4"/>
  <cols>
    <col min="1" max="1" width="12.625" customWidth="1"/>
    <col min="2" max="2" width="13" bestFit="1" customWidth="1"/>
    <col min="3" max="3" width="24.625" customWidth="1"/>
    <col min="4" max="4" width="11" bestFit="1" customWidth="1"/>
    <col min="5" max="5" width="24.625" customWidth="1"/>
    <col min="6" max="8" width="8.625" customWidth="1"/>
    <col min="9" max="9" width="12.625" customWidth="1"/>
  </cols>
  <sheetData>
    <row r="1" spans="1:9" ht="24" x14ac:dyDescent="0.4">
      <c r="A1" s="6" t="s">
        <v>66</v>
      </c>
    </row>
    <row r="3" spans="1:9" x14ac:dyDescent="0.4">
      <c r="A3" s="5" t="s">
        <v>6</v>
      </c>
      <c r="B3" s="5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</row>
    <row r="4" spans="1:9" x14ac:dyDescent="0.4">
      <c r="A4" s="11">
        <v>43848</v>
      </c>
      <c r="B4" s="12" t="s">
        <v>15</v>
      </c>
      <c r="C4" s="12" t="str">
        <f>VLOOKUP(B4,取引先!$A$4:$B$11,2,FALSE)</f>
        <v>加藤酒店</v>
      </c>
      <c r="D4" s="12" t="s">
        <v>51</v>
      </c>
      <c r="E4" s="12" t="str">
        <f>VLOOKUP($D4,商品!$A$4:$E$13,2,FALSE)</f>
        <v>すずらん（白）</v>
      </c>
      <c r="F4" s="12" t="str">
        <f>VLOOKUP($D4,商品!$A$4:$E$13,3,FALSE)</f>
        <v>ワイン</v>
      </c>
      <c r="G4" s="9">
        <f>VLOOKUP($D4,商品!$A$4:$E$13,4,FALSE)</f>
        <v>15960</v>
      </c>
      <c r="H4" s="12">
        <v>20</v>
      </c>
      <c r="I4" s="9">
        <f t="shared" ref="I4:I67" si="0">G4*H4</f>
        <v>319200</v>
      </c>
    </row>
    <row r="5" spans="1:9" x14ac:dyDescent="0.4">
      <c r="A5" s="11">
        <v>43848</v>
      </c>
      <c r="B5" s="12" t="s">
        <v>15</v>
      </c>
      <c r="C5" s="12" t="str">
        <f>VLOOKUP(B5,取引先!$A$4:$B$11,2,FALSE)</f>
        <v>加藤酒店</v>
      </c>
      <c r="D5" s="12" t="s">
        <v>52</v>
      </c>
      <c r="E5" s="12" t="str">
        <f>VLOOKUP($D5,商品!$A$4:$E$13,2,FALSE)</f>
        <v>スイトピー（赤）</v>
      </c>
      <c r="F5" s="12" t="str">
        <f>VLOOKUP($D5,商品!$A$4:$E$13,3,FALSE)</f>
        <v>ワイン</v>
      </c>
      <c r="G5" s="9">
        <f>VLOOKUP($D5,商品!$A$4:$E$13,4,FALSE)</f>
        <v>12600</v>
      </c>
      <c r="H5" s="12">
        <v>20</v>
      </c>
      <c r="I5" s="9">
        <f t="shared" si="0"/>
        <v>252000</v>
      </c>
    </row>
    <row r="6" spans="1:9" x14ac:dyDescent="0.4">
      <c r="A6" s="11">
        <v>44107</v>
      </c>
      <c r="B6" s="12" t="s">
        <v>16</v>
      </c>
      <c r="C6" s="12" t="str">
        <f>VLOOKUP(B6,取引先!$A$4:$B$11,2,FALSE)</f>
        <v>さいとうスーパー</v>
      </c>
      <c r="D6" s="12" t="s">
        <v>53</v>
      </c>
      <c r="E6" s="12" t="str">
        <f>VLOOKUP($D6,商品!$A$4:$E$13,2,FALSE)</f>
        <v>SAKURA BEER</v>
      </c>
      <c r="F6" s="12" t="str">
        <f>VLOOKUP($D6,商品!$A$4:$E$13,3,FALSE)</f>
        <v>ビール</v>
      </c>
      <c r="G6" s="9">
        <f>VLOOKUP($D6,商品!$A$4:$E$13,4,FALSE)</f>
        <v>3960</v>
      </c>
      <c r="H6" s="12">
        <v>16</v>
      </c>
      <c r="I6" s="9">
        <f t="shared" si="0"/>
        <v>63360</v>
      </c>
    </row>
    <row r="7" spans="1:9" x14ac:dyDescent="0.4">
      <c r="A7" s="11">
        <v>44107</v>
      </c>
      <c r="B7" s="12" t="s">
        <v>16</v>
      </c>
      <c r="C7" s="12" t="str">
        <f>VLOOKUP(B7,取引先!$A$4:$B$11,2,FALSE)</f>
        <v>さいとうスーパー</v>
      </c>
      <c r="D7" s="12" t="s">
        <v>54</v>
      </c>
      <c r="E7" s="12" t="str">
        <f>VLOOKUP($D7,商品!$A$4:$E$13,2,FALSE)</f>
        <v>季節限定　シクラメン</v>
      </c>
      <c r="F7" s="12" t="str">
        <f>VLOOKUP($D7,商品!$A$4:$E$13,3,FALSE)</f>
        <v>ビール</v>
      </c>
      <c r="G7" s="9">
        <f>VLOOKUP($D7,商品!$A$4:$E$13,4,FALSE)</f>
        <v>3960</v>
      </c>
      <c r="H7" s="12">
        <v>16</v>
      </c>
      <c r="I7" s="9">
        <f t="shared" si="0"/>
        <v>63360</v>
      </c>
    </row>
    <row r="8" spans="1:9" x14ac:dyDescent="0.4">
      <c r="A8" s="11">
        <v>44108</v>
      </c>
      <c r="B8" s="12" t="s">
        <v>17</v>
      </c>
      <c r="C8" s="12" t="str">
        <f>VLOOKUP(B8,取引先!$A$4:$B$11,2,FALSE)</f>
        <v>ショップ　トライアングル</v>
      </c>
      <c r="D8" s="12" t="s">
        <v>52</v>
      </c>
      <c r="E8" s="12" t="str">
        <f>VLOOKUP($D8,商品!$A$4:$E$13,2,FALSE)</f>
        <v>スイトピー（赤）</v>
      </c>
      <c r="F8" s="12" t="str">
        <f>VLOOKUP($D8,商品!$A$4:$E$13,3,FALSE)</f>
        <v>ワイン</v>
      </c>
      <c r="G8" s="9">
        <f>VLOOKUP($D8,商品!$A$4:$E$13,4,FALSE)</f>
        <v>12600</v>
      </c>
      <c r="H8" s="12">
        <v>20</v>
      </c>
      <c r="I8" s="9">
        <f t="shared" si="0"/>
        <v>252000</v>
      </c>
    </row>
    <row r="9" spans="1:9" x14ac:dyDescent="0.4">
      <c r="A9" s="11">
        <v>44108</v>
      </c>
      <c r="B9" s="12" t="s">
        <v>17</v>
      </c>
      <c r="C9" s="12" t="str">
        <f>VLOOKUP(B9,取引先!$A$4:$B$11,2,FALSE)</f>
        <v>ショップ　トライアングル</v>
      </c>
      <c r="D9" s="12" t="s">
        <v>55</v>
      </c>
      <c r="E9" s="12" t="str">
        <f>VLOOKUP($D9,商品!$A$4:$E$13,2,FALSE)</f>
        <v>カサブランカ（白）</v>
      </c>
      <c r="F9" s="12" t="str">
        <f>VLOOKUP($D9,商品!$A$4:$E$13,3,FALSE)</f>
        <v>ワイン</v>
      </c>
      <c r="G9" s="9">
        <f>VLOOKUP($D9,商品!$A$4:$E$13,4,FALSE)</f>
        <v>29400</v>
      </c>
      <c r="H9" s="12">
        <v>20</v>
      </c>
      <c r="I9" s="9">
        <f t="shared" si="0"/>
        <v>588000</v>
      </c>
    </row>
    <row r="10" spans="1:9" x14ac:dyDescent="0.4">
      <c r="A10" s="11">
        <v>44108</v>
      </c>
      <c r="B10" s="12" t="s">
        <v>18</v>
      </c>
      <c r="C10" s="12" t="str">
        <f>VLOOKUP(B10,取引先!$A$4:$B$11,2,FALSE)</f>
        <v>成田ストア</v>
      </c>
      <c r="D10" s="12" t="s">
        <v>51</v>
      </c>
      <c r="E10" s="12" t="str">
        <f>VLOOKUP($D10,商品!$A$4:$E$13,2,FALSE)</f>
        <v>すずらん（白）</v>
      </c>
      <c r="F10" s="12" t="str">
        <f>VLOOKUP($D10,商品!$A$4:$E$13,3,FALSE)</f>
        <v>ワイン</v>
      </c>
      <c r="G10" s="9">
        <f>VLOOKUP($D10,商品!$A$4:$E$13,4,FALSE)</f>
        <v>15960</v>
      </c>
      <c r="H10" s="12">
        <v>9</v>
      </c>
      <c r="I10" s="9">
        <f t="shared" si="0"/>
        <v>143640</v>
      </c>
    </row>
    <row r="11" spans="1:9" x14ac:dyDescent="0.4">
      <c r="A11" s="11">
        <v>44108</v>
      </c>
      <c r="B11" s="12" t="s">
        <v>18</v>
      </c>
      <c r="C11" s="12" t="str">
        <f>VLOOKUP(B11,取引先!$A$4:$B$11,2,FALSE)</f>
        <v>成田ストア</v>
      </c>
      <c r="D11" s="12" t="s">
        <v>52</v>
      </c>
      <c r="E11" s="12" t="str">
        <f>VLOOKUP($D11,商品!$A$4:$E$13,2,FALSE)</f>
        <v>スイトピー（赤）</v>
      </c>
      <c r="F11" s="12" t="str">
        <f>VLOOKUP($D11,商品!$A$4:$E$13,3,FALSE)</f>
        <v>ワイン</v>
      </c>
      <c r="G11" s="9">
        <f>VLOOKUP($D11,商品!$A$4:$E$13,4,FALSE)</f>
        <v>12600</v>
      </c>
      <c r="H11" s="12">
        <v>9</v>
      </c>
      <c r="I11" s="9">
        <f t="shared" si="0"/>
        <v>113400</v>
      </c>
    </row>
    <row r="12" spans="1:9" x14ac:dyDescent="0.4">
      <c r="A12" s="11">
        <v>44108</v>
      </c>
      <c r="B12" s="12" t="s">
        <v>19</v>
      </c>
      <c r="C12" s="12" t="str">
        <f>VLOOKUP(B12,取引先!$A$4:$B$11,2,FALSE)</f>
        <v>Shop Hamada</v>
      </c>
      <c r="D12" s="12" t="s">
        <v>53</v>
      </c>
      <c r="E12" s="12" t="str">
        <f>VLOOKUP($D12,商品!$A$4:$E$13,2,FALSE)</f>
        <v>SAKURA BEER</v>
      </c>
      <c r="F12" s="12" t="str">
        <f>VLOOKUP($D12,商品!$A$4:$E$13,3,FALSE)</f>
        <v>ビール</v>
      </c>
      <c r="G12" s="9">
        <f>VLOOKUP($D12,商品!$A$4:$E$13,4,FALSE)</f>
        <v>3960</v>
      </c>
      <c r="H12" s="12">
        <v>10</v>
      </c>
      <c r="I12" s="9">
        <f t="shared" si="0"/>
        <v>39600</v>
      </c>
    </row>
    <row r="13" spans="1:9" x14ac:dyDescent="0.4">
      <c r="A13" s="11">
        <v>44108</v>
      </c>
      <c r="B13" s="12" t="s">
        <v>19</v>
      </c>
      <c r="C13" s="12" t="str">
        <f>VLOOKUP(B13,取引先!$A$4:$B$11,2,FALSE)</f>
        <v>Shop Hamada</v>
      </c>
      <c r="D13" s="12" t="s">
        <v>52</v>
      </c>
      <c r="E13" s="12" t="str">
        <f>VLOOKUP($D13,商品!$A$4:$E$13,2,FALSE)</f>
        <v>スイトピー（赤）</v>
      </c>
      <c r="F13" s="12" t="str">
        <f>VLOOKUP($D13,商品!$A$4:$E$13,3,FALSE)</f>
        <v>ワイン</v>
      </c>
      <c r="G13" s="9">
        <f>VLOOKUP($D13,商品!$A$4:$E$13,4,FALSE)</f>
        <v>12600</v>
      </c>
      <c r="H13" s="12">
        <v>10</v>
      </c>
      <c r="I13" s="9">
        <f t="shared" si="0"/>
        <v>126000</v>
      </c>
    </row>
    <row r="14" spans="1:9" x14ac:dyDescent="0.4">
      <c r="A14" s="11">
        <v>44111</v>
      </c>
      <c r="B14" s="12" t="s">
        <v>20</v>
      </c>
      <c r="C14" s="12" t="str">
        <f>VLOOKUP(B14,取引先!$A$4:$B$11,2,FALSE)</f>
        <v>イマイ商店</v>
      </c>
      <c r="D14" s="12" t="s">
        <v>53</v>
      </c>
      <c r="E14" s="12" t="str">
        <f>VLOOKUP($D14,商品!$A$4:$E$13,2,FALSE)</f>
        <v>SAKURA BEER</v>
      </c>
      <c r="F14" s="12" t="str">
        <f>VLOOKUP($D14,商品!$A$4:$E$13,3,FALSE)</f>
        <v>ビール</v>
      </c>
      <c r="G14" s="9">
        <f>VLOOKUP($D14,商品!$A$4:$E$13,4,FALSE)</f>
        <v>3960</v>
      </c>
      <c r="H14" s="12">
        <v>12</v>
      </c>
      <c r="I14" s="9">
        <f t="shared" si="0"/>
        <v>47520</v>
      </c>
    </row>
    <row r="15" spans="1:9" x14ac:dyDescent="0.4">
      <c r="A15" s="11">
        <v>44111</v>
      </c>
      <c r="B15" s="12" t="s">
        <v>20</v>
      </c>
      <c r="C15" s="12" t="str">
        <f>VLOOKUP(B15,取引先!$A$4:$B$11,2,FALSE)</f>
        <v>イマイ商店</v>
      </c>
      <c r="D15" s="12" t="s">
        <v>54</v>
      </c>
      <c r="E15" s="12" t="str">
        <f>VLOOKUP($D15,商品!$A$4:$E$13,2,FALSE)</f>
        <v>季節限定　シクラメン</v>
      </c>
      <c r="F15" s="12" t="str">
        <f>VLOOKUP($D15,商品!$A$4:$E$13,3,FALSE)</f>
        <v>ビール</v>
      </c>
      <c r="G15" s="9">
        <f>VLOOKUP($D15,商品!$A$4:$E$13,4,FALSE)</f>
        <v>3960</v>
      </c>
      <c r="H15" s="12">
        <v>12</v>
      </c>
      <c r="I15" s="9">
        <f t="shared" si="0"/>
        <v>47520</v>
      </c>
    </row>
    <row r="16" spans="1:9" x14ac:dyDescent="0.4">
      <c r="A16" s="11">
        <v>44112</v>
      </c>
      <c r="B16" s="12" t="s">
        <v>21</v>
      </c>
      <c r="C16" s="12" t="str">
        <f>VLOOKUP(B16,取引先!$A$4:$B$11,2,FALSE)</f>
        <v>青山酒店</v>
      </c>
      <c r="D16" s="12" t="s">
        <v>53</v>
      </c>
      <c r="E16" s="12" t="str">
        <f>VLOOKUP($D16,商品!$A$4:$E$13,2,FALSE)</f>
        <v>SAKURA BEER</v>
      </c>
      <c r="F16" s="12" t="str">
        <f>VLOOKUP($D16,商品!$A$4:$E$13,3,FALSE)</f>
        <v>ビール</v>
      </c>
      <c r="G16" s="9">
        <f>VLOOKUP($D16,商品!$A$4:$E$13,4,FALSE)</f>
        <v>3960</v>
      </c>
      <c r="H16" s="12">
        <v>15</v>
      </c>
      <c r="I16" s="9">
        <f t="shared" si="0"/>
        <v>59400</v>
      </c>
    </row>
    <row r="17" spans="1:9" x14ac:dyDescent="0.4">
      <c r="A17" s="11">
        <v>44112</v>
      </c>
      <c r="B17" s="12" t="s">
        <v>21</v>
      </c>
      <c r="C17" s="12" t="str">
        <f>VLOOKUP(B17,取引先!$A$4:$B$11,2,FALSE)</f>
        <v>青山酒店</v>
      </c>
      <c r="D17" s="12" t="s">
        <v>56</v>
      </c>
      <c r="E17" s="12" t="str">
        <f>VLOOKUP($D17,商品!$A$4:$E$13,2,FALSE)</f>
        <v>SAKURA レッドラベル</v>
      </c>
      <c r="F17" s="12" t="str">
        <f>VLOOKUP($D17,商品!$A$4:$E$13,3,FALSE)</f>
        <v>ビール</v>
      </c>
      <c r="G17" s="9">
        <f>VLOOKUP($D17,商品!$A$4:$E$13,4,FALSE)</f>
        <v>3960</v>
      </c>
      <c r="H17" s="12">
        <v>8</v>
      </c>
      <c r="I17" s="9">
        <f t="shared" si="0"/>
        <v>31680</v>
      </c>
    </row>
    <row r="18" spans="1:9" x14ac:dyDescent="0.4">
      <c r="A18" s="11">
        <v>44112</v>
      </c>
      <c r="B18" s="12" t="s">
        <v>21</v>
      </c>
      <c r="C18" s="12" t="str">
        <f>VLOOKUP(B18,取引先!$A$4:$B$11,2,FALSE)</f>
        <v>青山酒店</v>
      </c>
      <c r="D18" s="12" t="s">
        <v>53</v>
      </c>
      <c r="E18" s="12" t="str">
        <f>VLOOKUP($D18,商品!$A$4:$E$13,2,FALSE)</f>
        <v>SAKURA BEER</v>
      </c>
      <c r="F18" s="12" t="str">
        <f>VLOOKUP($D18,商品!$A$4:$E$13,3,FALSE)</f>
        <v>ビール</v>
      </c>
      <c r="G18" s="9">
        <f>VLOOKUP($D18,商品!$A$4:$E$13,4,FALSE)</f>
        <v>3960</v>
      </c>
      <c r="H18" s="12">
        <v>15</v>
      </c>
      <c r="I18" s="9">
        <f t="shared" si="0"/>
        <v>59400</v>
      </c>
    </row>
    <row r="19" spans="1:9" x14ac:dyDescent="0.4">
      <c r="A19" s="11">
        <v>44112</v>
      </c>
      <c r="B19" s="12" t="s">
        <v>21</v>
      </c>
      <c r="C19" s="12" t="str">
        <f>VLOOKUP(B19,取引先!$A$4:$B$11,2,FALSE)</f>
        <v>青山酒店</v>
      </c>
      <c r="D19" s="12" t="s">
        <v>56</v>
      </c>
      <c r="E19" s="12" t="str">
        <f>VLOOKUP($D19,商品!$A$4:$E$13,2,FALSE)</f>
        <v>SAKURA レッドラベル</v>
      </c>
      <c r="F19" s="12" t="str">
        <f>VLOOKUP($D19,商品!$A$4:$E$13,3,FALSE)</f>
        <v>ビール</v>
      </c>
      <c r="G19" s="9">
        <f>VLOOKUP($D19,商品!$A$4:$E$13,4,FALSE)</f>
        <v>3960</v>
      </c>
      <c r="H19" s="12">
        <v>8</v>
      </c>
      <c r="I19" s="9">
        <f t="shared" si="0"/>
        <v>31680</v>
      </c>
    </row>
    <row r="20" spans="1:9" x14ac:dyDescent="0.4">
      <c r="A20" s="11">
        <v>44114</v>
      </c>
      <c r="B20" s="12" t="s">
        <v>15</v>
      </c>
      <c r="C20" s="12" t="str">
        <f>VLOOKUP(B20,取引先!$A$4:$B$11,2,FALSE)</f>
        <v>加藤酒店</v>
      </c>
      <c r="D20" s="12" t="s">
        <v>51</v>
      </c>
      <c r="E20" s="12" t="str">
        <f>VLOOKUP($D20,商品!$A$4:$E$13,2,FALSE)</f>
        <v>すずらん（白）</v>
      </c>
      <c r="F20" s="12" t="str">
        <f>VLOOKUP($D20,商品!$A$4:$E$13,3,FALSE)</f>
        <v>ワイン</v>
      </c>
      <c r="G20" s="9">
        <f>VLOOKUP($D20,商品!$A$4:$E$13,4,FALSE)</f>
        <v>15960</v>
      </c>
      <c r="H20" s="12">
        <v>6</v>
      </c>
      <c r="I20" s="9">
        <f t="shared" si="0"/>
        <v>95760</v>
      </c>
    </row>
    <row r="21" spans="1:9" x14ac:dyDescent="0.4">
      <c r="A21" s="11">
        <v>44114</v>
      </c>
      <c r="B21" s="12" t="s">
        <v>15</v>
      </c>
      <c r="C21" s="12" t="str">
        <f>VLOOKUP(B21,取引先!$A$4:$B$11,2,FALSE)</f>
        <v>加藤酒店</v>
      </c>
      <c r="D21" s="12" t="s">
        <v>52</v>
      </c>
      <c r="E21" s="12" t="str">
        <f>VLOOKUP($D21,商品!$A$4:$E$13,2,FALSE)</f>
        <v>スイトピー（赤）</v>
      </c>
      <c r="F21" s="12" t="str">
        <f>VLOOKUP($D21,商品!$A$4:$E$13,3,FALSE)</f>
        <v>ワイン</v>
      </c>
      <c r="G21" s="9">
        <f>VLOOKUP($D21,商品!$A$4:$E$13,4,FALSE)</f>
        <v>12600</v>
      </c>
      <c r="H21" s="12">
        <v>6</v>
      </c>
      <c r="I21" s="9">
        <f t="shared" si="0"/>
        <v>75600</v>
      </c>
    </row>
    <row r="22" spans="1:9" x14ac:dyDescent="0.4">
      <c r="A22" s="11">
        <v>44114</v>
      </c>
      <c r="B22" s="12" t="s">
        <v>22</v>
      </c>
      <c r="C22" s="12" t="str">
        <f>VLOOKUP(B22,取引先!$A$4:$B$11,2,FALSE)</f>
        <v>Sweet Shop</v>
      </c>
      <c r="D22" s="12" t="s">
        <v>51</v>
      </c>
      <c r="E22" s="12" t="str">
        <f>VLOOKUP($D22,商品!$A$4:$E$13,2,FALSE)</f>
        <v>すずらん（白）</v>
      </c>
      <c r="F22" s="12" t="str">
        <f>VLOOKUP($D22,商品!$A$4:$E$13,3,FALSE)</f>
        <v>ワイン</v>
      </c>
      <c r="G22" s="9">
        <f>VLOOKUP($D22,商品!$A$4:$E$13,4,FALSE)</f>
        <v>15960</v>
      </c>
      <c r="H22" s="12">
        <v>26</v>
      </c>
      <c r="I22" s="9">
        <f t="shared" si="0"/>
        <v>414960</v>
      </c>
    </row>
    <row r="23" spans="1:9" x14ac:dyDescent="0.4">
      <c r="A23" s="11">
        <v>44114</v>
      </c>
      <c r="B23" s="12" t="s">
        <v>22</v>
      </c>
      <c r="C23" s="12" t="str">
        <f>VLOOKUP(B23,取引先!$A$4:$B$11,2,FALSE)</f>
        <v>Sweet Shop</v>
      </c>
      <c r="D23" s="12" t="s">
        <v>57</v>
      </c>
      <c r="E23" s="12" t="str">
        <f>VLOOKUP($D23,商品!$A$4:$E$13,2,FALSE)</f>
        <v>クラシック　さくら</v>
      </c>
      <c r="F23" s="12" t="str">
        <f>VLOOKUP($D23,商品!$A$4:$E$13,3,FALSE)</f>
        <v>ビール</v>
      </c>
      <c r="G23" s="9">
        <f>VLOOKUP($D23,商品!$A$4:$E$13,4,FALSE)</f>
        <v>5120</v>
      </c>
      <c r="H23" s="12">
        <v>26</v>
      </c>
      <c r="I23" s="9">
        <f t="shared" si="0"/>
        <v>133120</v>
      </c>
    </row>
    <row r="24" spans="1:9" x14ac:dyDescent="0.4">
      <c r="A24" s="11">
        <v>44115</v>
      </c>
      <c r="B24" s="12" t="s">
        <v>17</v>
      </c>
      <c r="C24" s="12" t="str">
        <f>VLOOKUP(B24,取引先!$A$4:$B$11,2,FALSE)</f>
        <v>ショップ　トライアングル</v>
      </c>
      <c r="D24" s="12" t="s">
        <v>58</v>
      </c>
      <c r="E24" s="12" t="str">
        <f>VLOOKUP($D24,商品!$A$4:$E$13,2,FALSE)</f>
        <v>薔薇（赤）</v>
      </c>
      <c r="F24" s="12" t="str">
        <f>VLOOKUP($D24,商品!$A$4:$E$13,3,FALSE)</f>
        <v>ワイン</v>
      </c>
      <c r="G24" s="9">
        <f>VLOOKUP($D24,商品!$A$4:$E$13,4,FALSE)</f>
        <v>16800</v>
      </c>
      <c r="H24" s="12">
        <v>14</v>
      </c>
      <c r="I24" s="9">
        <f t="shared" si="0"/>
        <v>235200</v>
      </c>
    </row>
    <row r="25" spans="1:9" x14ac:dyDescent="0.4">
      <c r="A25" s="11">
        <v>44115</v>
      </c>
      <c r="B25" s="12" t="s">
        <v>17</v>
      </c>
      <c r="C25" s="12" t="str">
        <f>VLOOKUP(B25,取引先!$A$4:$B$11,2,FALSE)</f>
        <v>ショップ　トライアングル</v>
      </c>
      <c r="D25" s="12" t="s">
        <v>52</v>
      </c>
      <c r="E25" s="12" t="str">
        <f>VLOOKUP($D25,商品!$A$4:$E$13,2,FALSE)</f>
        <v>スイトピー（赤）</v>
      </c>
      <c r="F25" s="12" t="str">
        <f>VLOOKUP($D25,商品!$A$4:$E$13,3,FALSE)</f>
        <v>ワイン</v>
      </c>
      <c r="G25" s="9">
        <f>VLOOKUP($D25,商品!$A$4:$E$13,4,FALSE)</f>
        <v>12600</v>
      </c>
      <c r="H25" s="12">
        <v>14</v>
      </c>
      <c r="I25" s="9">
        <f t="shared" si="0"/>
        <v>176400</v>
      </c>
    </row>
    <row r="26" spans="1:9" x14ac:dyDescent="0.4">
      <c r="A26" s="11">
        <v>44115</v>
      </c>
      <c r="B26" s="12" t="s">
        <v>18</v>
      </c>
      <c r="C26" s="12" t="str">
        <f>VLOOKUP(B26,取引先!$A$4:$B$11,2,FALSE)</f>
        <v>成田ストア</v>
      </c>
      <c r="D26" s="12" t="s">
        <v>55</v>
      </c>
      <c r="E26" s="12" t="str">
        <f>VLOOKUP($D26,商品!$A$4:$E$13,2,FALSE)</f>
        <v>カサブランカ（白）</v>
      </c>
      <c r="F26" s="12" t="str">
        <f>VLOOKUP($D26,商品!$A$4:$E$13,3,FALSE)</f>
        <v>ワイン</v>
      </c>
      <c r="G26" s="9">
        <f>VLOOKUP($D26,商品!$A$4:$E$13,4,FALSE)</f>
        <v>29400</v>
      </c>
      <c r="H26" s="12">
        <v>5</v>
      </c>
      <c r="I26" s="9">
        <f t="shared" si="0"/>
        <v>147000</v>
      </c>
    </row>
    <row r="27" spans="1:9" x14ac:dyDescent="0.4">
      <c r="A27" s="11">
        <v>44115</v>
      </c>
      <c r="B27" s="12" t="s">
        <v>18</v>
      </c>
      <c r="C27" s="12" t="str">
        <f>VLOOKUP(B27,取引先!$A$4:$B$11,2,FALSE)</f>
        <v>成田ストア</v>
      </c>
      <c r="D27" s="12" t="s">
        <v>58</v>
      </c>
      <c r="E27" s="12" t="str">
        <f>VLOOKUP($D27,商品!$A$4:$E$13,2,FALSE)</f>
        <v>薔薇（赤）</v>
      </c>
      <c r="F27" s="12" t="str">
        <f>VLOOKUP($D27,商品!$A$4:$E$13,3,FALSE)</f>
        <v>ワイン</v>
      </c>
      <c r="G27" s="9">
        <f>VLOOKUP($D27,商品!$A$4:$E$13,4,FALSE)</f>
        <v>16800</v>
      </c>
      <c r="H27" s="12">
        <v>5</v>
      </c>
      <c r="I27" s="9">
        <f t="shared" si="0"/>
        <v>84000</v>
      </c>
    </row>
    <row r="28" spans="1:9" x14ac:dyDescent="0.4">
      <c r="A28" s="11">
        <v>44119</v>
      </c>
      <c r="B28" s="12" t="s">
        <v>21</v>
      </c>
      <c r="C28" s="12" t="str">
        <f>VLOOKUP(B28,取引先!$A$4:$B$11,2,FALSE)</f>
        <v>青山酒店</v>
      </c>
      <c r="D28" s="12" t="s">
        <v>57</v>
      </c>
      <c r="E28" s="12" t="str">
        <f>VLOOKUP($D28,商品!$A$4:$E$13,2,FALSE)</f>
        <v>クラシック　さくら</v>
      </c>
      <c r="F28" s="12" t="str">
        <f>VLOOKUP($D28,商品!$A$4:$E$13,3,FALSE)</f>
        <v>ビール</v>
      </c>
      <c r="G28" s="9">
        <f>VLOOKUP($D28,商品!$A$4:$E$13,4,FALSE)</f>
        <v>5120</v>
      </c>
      <c r="H28" s="12">
        <v>5</v>
      </c>
      <c r="I28" s="9">
        <f t="shared" si="0"/>
        <v>25600</v>
      </c>
    </row>
    <row r="29" spans="1:9" x14ac:dyDescent="0.4">
      <c r="A29" s="11">
        <v>44119</v>
      </c>
      <c r="B29" s="12" t="s">
        <v>21</v>
      </c>
      <c r="C29" s="12" t="str">
        <f>VLOOKUP(B29,取引先!$A$4:$B$11,2,FALSE)</f>
        <v>青山酒店</v>
      </c>
      <c r="D29" s="12" t="s">
        <v>54</v>
      </c>
      <c r="E29" s="12" t="str">
        <f>VLOOKUP($D29,商品!$A$4:$E$13,2,FALSE)</f>
        <v>季節限定　シクラメン</v>
      </c>
      <c r="F29" s="12" t="str">
        <f>VLOOKUP($D29,商品!$A$4:$E$13,3,FALSE)</f>
        <v>ビール</v>
      </c>
      <c r="G29" s="9">
        <f>VLOOKUP($D29,商品!$A$4:$E$13,4,FALSE)</f>
        <v>3960</v>
      </c>
      <c r="H29" s="12">
        <v>17</v>
      </c>
      <c r="I29" s="9">
        <f t="shared" si="0"/>
        <v>67320</v>
      </c>
    </row>
    <row r="30" spans="1:9" x14ac:dyDescent="0.4">
      <c r="A30" s="11">
        <v>44119</v>
      </c>
      <c r="B30" s="12" t="s">
        <v>21</v>
      </c>
      <c r="C30" s="12" t="str">
        <f>VLOOKUP(B30,取引先!$A$4:$B$11,2,FALSE)</f>
        <v>青山酒店</v>
      </c>
      <c r="D30" s="12" t="s">
        <v>57</v>
      </c>
      <c r="E30" s="12" t="str">
        <f>VLOOKUP($D30,商品!$A$4:$E$13,2,FALSE)</f>
        <v>クラシック　さくら</v>
      </c>
      <c r="F30" s="12" t="str">
        <f>VLOOKUP($D30,商品!$A$4:$E$13,3,FALSE)</f>
        <v>ビール</v>
      </c>
      <c r="G30" s="9">
        <f>VLOOKUP($D30,商品!$A$4:$E$13,4,FALSE)</f>
        <v>5120</v>
      </c>
      <c r="H30" s="12">
        <v>5</v>
      </c>
      <c r="I30" s="9">
        <f t="shared" si="0"/>
        <v>25600</v>
      </c>
    </row>
    <row r="31" spans="1:9" x14ac:dyDescent="0.4">
      <c r="A31" s="11">
        <v>44119</v>
      </c>
      <c r="B31" s="12" t="s">
        <v>21</v>
      </c>
      <c r="C31" s="12" t="str">
        <f>VLOOKUP(B31,取引先!$A$4:$B$11,2,FALSE)</f>
        <v>青山酒店</v>
      </c>
      <c r="D31" s="12" t="s">
        <v>54</v>
      </c>
      <c r="E31" s="12" t="str">
        <f>VLOOKUP($D31,商品!$A$4:$E$13,2,FALSE)</f>
        <v>季節限定　シクラメン</v>
      </c>
      <c r="F31" s="12" t="str">
        <f>VLOOKUP($D31,商品!$A$4:$E$13,3,FALSE)</f>
        <v>ビール</v>
      </c>
      <c r="G31" s="9">
        <f>VLOOKUP($D31,商品!$A$4:$E$13,4,FALSE)</f>
        <v>3960</v>
      </c>
      <c r="H31" s="12">
        <v>17</v>
      </c>
      <c r="I31" s="9">
        <f t="shared" si="0"/>
        <v>67320</v>
      </c>
    </row>
    <row r="32" spans="1:9" x14ac:dyDescent="0.4">
      <c r="A32" s="11">
        <v>44119</v>
      </c>
      <c r="B32" s="12" t="s">
        <v>19</v>
      </c>
      <c r="C32" s="12" t="str">
        <f>VLOOKUP(B32,取引先!$A$4:$B$11,2,FALSE)</f>
        <v>Shop Hamada</v>
      </c>
      <c r="D32" s="12" t="s">
        <v>56</v>
      </c>
      <c r="E32" s="12" t="str">
        <f>VLOOKUP($D32,商品!$A$4:$E$13,2,FALSE)</f>
        <v>SAKURA レッドラベル</v>
      </c>
      <c r="F32" s="12" t="str">
        <f>VLOOKUP($D32,商品!$A$4:$E$13,3,FALSE)</f>
        <v>ビール</v>
      </c>
      <c r="G32" s="9">
        <f>VLOOKUP($D32,商品!$A$4:$E$13,4,FALSE)</f>
        <v>3960</v>
      </c>
      <c r="H32" s="12">
        <v>17</v>
      </c>
      <c r="I32" s="9">
        <f t="shared" si="0"/>
        <v>67320</v>
      </c>
    </row>
    <row r="33" spans="1:9" x14ac:dyDescent="0.4">
      <c r="A33" s="11">
        <v>44119</v>
      </c>
      <c r="B33" s="12" t="s">
        <v>19</v>
      </c>
      <c r="C33" s="12" t="str">
        <f>VLOOKUP(B33,取引先!$A$4:$B$11,2,FALSE)</f>
        <v>Shop Hamada</v>
      </c>
      <c r="D33" s="12" t="s">
        <v>58</v>
      </c>
      <c r="E33" s="12" t="str">
        <f>VLOOKUP($D33,商品!$A$4:$E$13,2,FALSE)</f>
        <v>薔薇（赤）</v>
      </c>
      <c r="F33" s="12" t="str">
        <f>VLOOKUP($D33,商品!$A$4:$E$13,3,FALSE)</f>
        <v>ワイン</v>
      </c>
      <c r="G33" s="9">
        <f>VLOOKUP($D33,商品!$A$4:$E$13,4,FALSE)</f>
        <v>16800</v>
      </c>
      <c r="H33" s="12">
        <v>17</v>
      </c>
      <c r="I33" s="9">
        <f t="shared" si="0"/>
        <v>285600</v>
      </c>
    </row>
    <row r="34" spans="1:9" x14ac:dyDescent="0.4">
      <c r="A34" s="11">
        <v>44120</v>
      </c>
      <c r="B34" s="12" t="s">
        <v>22</v>
      </c>
      <c r="C34" s="12" t="str">
        <f>VLOOKUP(B34,取引先!$A$4:$B$11,2,FALSE)</f>
        <v>Sweet Shop</v>
      </c>
      <c r="D34" s="12" t="s">
        <v>55</v>
      </c>
      <c r="E34" s="12" t="str">
        <f>VLOOKUP($D34,商品!$A$4:$E$13,2,FALSE)</f>
        <v>カサブランカ（白）</v>
      </c>
      <c r="F34" s="12" t="str">
        <f>VLOOKUP($D34,商品!$A$4:$E$13,3,FALSE)</f>
        <v>ワイン</v>
      </c>
      <c r="G34" s="9">
        <f>VLOOKUP($D34,商品!$A$4:$E$13,4,FALSE)</f>
        <v>29400</v>
      </c>
      <c r="H34" s="12">
        <v>11</v>
      </c>
      <c r="I34" s="9">
        <f t="shared" si="0"/>
        <v>323400</v>
      </c>
    </row>
    <row r="35" spans="1:9" x14ac:dyDescent="0.4">
      <c r="A35" s="11">
        <v>44120</v>
      </c>
      <c r="B35" s="12" t="s">
        <v>22</v>
      </c>
      <c r="C35" s="12" t="str">
        <f>VLOOKUP(B35,取引先!$A$4:$B$11,2,FALSE)</f>
        <v>Sweet Shop</v>
      </c>
      <c r="D35" s="12" t="s">
        <v>54</v>
      </c>
      <c r="E35" s="12" t="str">
        <f>VLOOKUP($D35,商品!$A$4:$E$13,2,FALSE)</f>
        <v>季節限定　シクラメン</v>
      </c>
      <c r="F35" s="12" t="str">
        <f>VLOOKUP($D35,商品!$A$4:$E$13,3,FALSE)</f>
        <v>ビール</v>
      </c>
      <c r="G35" s="9">
        <f>VLOOKUP($D35,商品!$A$4:$E$13,4,FALSE)</f>
        <v>3960</v>
      </c>
      <c r="H35" s="12">
        <v>11</v>
      </c>
      <c r="I35" s="9">
        <f t="shared" si="0"/>
        <v>43560</v>
      </c>
    </row>
    <row r="36" spans="1:9" x14ac:dyDescent="0.4">
      <c r="A36" s="11">
        <v>44121</v>
      </c>
      <c r="B36" s="12" t="s">
        <v>16</v>
      </c>
      <c r="C36" s="12" t="str">
        <f>VLOOKUP(B36,取引先!$A$4:$B$11,2,FALSE)</f>
        <v>さいとうスーパー</v>
      </c>
      <c r="D36" s="12" t="s">
        <v>56</v>
      </c>
      <c r="E36" s="12" t="str">
        <f>VLOOKUP($D36,商品!$A$4:$E$13,2,FALSE)</f>
        <v>SAKURA レッドラベル</v>
      </c>
      <c r="F36" s="12" t="str">
        <f>VLOOKUP($D36,商品!$A$4:$E$13,3,FALSE)</f>
        <v>ビール</v>
      </c>
      <c r="G36" s="9">
        <f>VLOOKUP($D36,商品!$A$4:$E$13,4,FALSE)</f>
        <v>3960</v>
      </c>
      <c r="H36" s="12">
        <v>8</v>
      </c>
      <c r="I36" s="9">
        <f t="shared" si="0"/>
        <v>31680</v>
      </c>
    </row>
    <row r="37" spans="1:9" x14ac:dyDescent="0.4">
      <c r="A37" s="11">
        <v>44121</v>
      </c>
      <c r="B37" s="12" t="s">
        <v>16</v>
      </c>
      <c r="C37" s="12" t="str">
        <f>VLOOKUP(B37,取引先!$A$4:$B$11,2,FALSE)</f>
        <v>さいとうスーパー</v>
      </c>
      <c r="D37" s="12" t="s">
        <v>59</v>
      </c>
      <c r="E37" s="12" t="str">
        <f>VLOOKUP($D37,商品!$A$4:$E$13,2,FALSE)</f>
        <v>マーガレット</v>
      </c>
      <c r="F37" s="12" t="str">
        <f>VLOOKUP($D37,商品!$A$4:$E$13,3,FALSE)</f>
        <v>発泡酒</v>
      </c>
      <c r="G37" s="9">
        <f>VLOOKUP($D37,商品!$A$4:$E$13,4,FALSE)</f>
        <v>2540</v>
      </c>
      <c r="H37" s="12">
        <v>8</v>
      </c>
      <c r="I37" s="9">
        <f t="shared" si="0"/>
        <v>20320</v>
      </c>
    </row>
    <row r="38" spans="1:9" x14ac:dyDescent="0.4">
      <c r="A38" s="11">
        <v>44122</v>
      </c>
      <c r="B38" s="12" t="s">
        <v>17</v>
      </c>
      <c r="C38" s="12" t="str">
        <f>VLOOKUP(B38,取引先!$A$4:$B$11,2,FALSE)</f>
        <v>ショップ　トライアングル</v>
      </c>
      <c r="D38" s="12" t="s">
        <v>53</v>
      </c>
      <c r="E38" s="12" t="str">
        <f>VLOOKUP($D38,商品!$A$4:$E$13,2,FALSE)</f>
        <v>SAKURA BEER</v>
      </c>
      <c r="F38" s="12" t="str">
        <f>VLOOKUP($D38,商品!$A$4:$E$13,3,FALSE)</f>
        <v>ビール</v>
      </c>
      <c r="G38" s="9">
        <f>VLOOKUP($D38,商品!$A$4:$E$13,4,FALSE)</f>
        <v>3960</v>
      </c>
      <c r="H38" s="12">
        <v>27</v>
      </c>
      <c r="I38" s="9">
        <f t="shared" si="0"/>
        <v>106920</v>
      </c>
    </row>
    <row r="39" spans="1:9" x14ac:dyDescent="0.4">
      <c r="A39" s="11">
        <v>44122</v>
      </c>
      <c r="B39" s="12" t="s">
        <v>17</v>
      </c>
      <c r="C39" s="12" t="str">
        <f>VLOOKUP(B39,取引先!$A$4:$B$11,2,FALSE)</f>
        <v>ショップ　トライアングル</v>
      </c>
      <c r="D39" s="12" t="s">
        <v>58</v>
      </c>
      <c r="E39" s="12" t="str">
        <f>VLOOKUP($D39,商品!$A$4:$E$13,2,FALSE)</f>
        <v>薔薇（赤）</v>
      </c>
      <c r="F39" s="12" t="str">
        <f>VLOOKUP($D39,商品!$A$4:$E$13,3,FALSE)</f>
        <v>ワイン</v>
      </c>
      <c r="G39" s="9">
        <f>VLOOKUP($D39,商品!$A$4:$E$13,4,FALSE)</f>
        <v>16800</v>
      </c>
      <c r="H39" s="12">
        <v>27</v>
      </c>
      <c r="I39" s="9">
        <f t="shared" si="0"/>
        <v>453600</v>
      </c>
    </row>
    <row r="40" spans="1:9" x14ac:dyDescent="0.4">
      <c r="A40" s="11">
        <v>44122</v>
      </c>
      <c r="B40" s="12" t="s">
        <v>18</v>
      </c>
      <c r="C40" s="12" t="str">
        <f>VLOOKUP(B40,取引先!$A$4:$B$11,2,FALSE)</f>
        <v>成田ストア</v>
      </c>
      <c r="D40" s="12" t="s">
        <v>52</v>
      </c>
      <c r="E40" s="12" t="str">
        <f>VLOOKUP($D40,商品!$A$4:$E$13,2,FALSE)</f>
        <v>スイトピー（赤）</v>
      </c>
      <c r="F40" s="12" t="str">
        <f>VLOOKUP($D40,商品!$A$4:$E$13,3,FALSE)</f>
        <v>ワイン</v>
      </c>
      <c r="G40" s="9">
        <f>VLOOKUP($D40,商品!$A$4:$E$13,4,FALSE)</f>
        <v>12600</v>
      </c>
      <c r="H40" s="12">
        <v>30</v>
      </c>
      <c r="I40" s="9">
        <f t="shared" si="0"/>
        <v>378000</v>
      </c>
    </row>
    <row r="41" spans="1:9" x14ac:dyDescent="0.4">
      <c r="A41" s="11">
        <v>44122</v>
      </c>
      <c r="B41" s="12" t="s">
        <v>18</v>
      </c>
      <c r="C41" s="12" t="str">
        <f>VLOOKUP(B41,取引先!$A$4:$B$11,2,FALSE)</f>
        <v>成田ストア</v>
      </c>
      <c r="D41" s="12" t="s">
        <v>53</v>
      </c>
      <c r="E41" s="12" t="str">
        <f>VLOOKUP($D41,商品!$A$4:$E$13,2,FALSE)</f>
        <v>SAKURA BEER</v>
      </c>
      <c r="F41" s="12" t="str">
        <f>VLOOKUP($D41,商品!$A$4:$E$13,3,FALSE)</f>
        <v>ビール</v>
      </c>
      <c r="G41" s="9">
        <f>VLOOKUP($D41,商品!$A$4:$E$13,4,FALSE)</f>
        <v>3960</v>
      </c>
      <c r="H41" s="12">
        <v>30</v>
      </c>
      <c r="I41" s="9">
        <f t="shared" si="0"/>
        <v>118800</v>
      </c>
    </row>
    <row r="42" spans="1:9" x14ac:dyDescent="0.4">
      <c r="A42" s="11">
        <v>44124</v>
      </c>
      <c r="B42" s="12" t="s">
        <v>16</v>
      </c>
      <c r="C42" s="12" t="str">
        <f>VLOOKUP(B42,取引先!$A$4:$B$11,2,FALSE)</f>
        <v>さいとうスーパー</v>
      </c>
      <c r="D42" s="12" t="s">
        <v>57</v>
      </c>
      <c r="E42" s="12" t="str">
        <f>VLOOKUP($D42,商品!$A$4:$E$13,2,FALSE)</f>
        <v>クラシック　さくら</v>
      </c>
      <c r="F42" s="12" t="str">
        <f>VLOOKUP($D42,商品!$A$4:$E$13,3,FALSE)</f>
        <v>ビール</v>
      </c>
      <c r="G42" s="9">
        <f>VLOOKUP($D42,商品!$A$4:$E$13,4,FALSE)</f>
        <v>5120</v>
      </c>
      <c r="H42" s="12">
        <v>7</v>
      </c>
      <c r="I42" s="9">
        <f t="shared" si="0"/>
        <v>35840</v>
      </c>
    </row>
    <row r="43" spans="1:9" x14ac:dyDescent="0.4">
      <c r="A43" s="11">
        <v>44124</v>
      </c>
      <c r="B43" s="12" t="s">
        <v>16</v>
      </c>
      <c r="C43" s="12" t="str">
        <f>VLOOKUP(B43,取引先!$A$4:$B$11,2,FALSE)</f>
        <v>さいとうスーパー</v>
      </c>
      <c r="D43" s="12" t="s">
        <v>60</v>
      </c>
      <c r="E43" s="12" t="str">
        <f>VLOOKUP($D43,商品!$A$4:$E$13,2,FALSE)</f>
        <v>MOMO</v>
      </c>
      <c r="F43" s="12" t="str">
        <f>VLOOKUP($D43,商品!$A$4:$E$13,3,FALSE)</f>
        <v>発泡酒</v>
      </c>
      <c r="G43" s="9">
        <f>VLOOKUP($D43,商品!$A$4:$E$13,4,FALSE)</f>
        <v>2680</v>
      </c>
      <c r="H43" s="12">
        <v>7</v>
      </c>
      <c r="I43" s="9">
        <f t="shared" si="0"/>
        <v>18760</v>
      </c>
    </row>
    <row r="44" spans="1:9" x14ac:dyDescent="0.4">
      <c r="A44" s="11">
        <v>44125</v>
      </c>
      <c r="B44" s="12" t="s">
        <v>20</v>
      </c>
      <c r="C44" s="12" t="str">
        <f>VLOOKUP(B44,取引先!$A$4:$B$11,2,FALSE)</f>
        <v>イマイ商店</v>
      </c>
      <c r="D44" s="12" t="s">
        <v>56</v>
      </c>
      <c r="E44" s="12" t="str">
        <f>VLOOKUP($D44,商品!$A$4:$E$13,2,FALSE)</f>
        <v>SAKURA レッドラベル</v>
      </c>
      <c r="F44" s="12" t="str">
        <f>VLOOKUP($D44,商品!$A$4:$E$13,3,FALSE)</f>
        <v>ビール</v>
      </c>
      <c r="G44" s="9">
        <f>VLOOKUP($D44,商品!$A$4:$E$13,4,FALSE)</f>
        <v>3960</v>
      </c>
      <c r="H44" s="12">
        <v>7</v>
      </c>
      <c r="I44" s="9">
        <f t="shared" si="0"/>
        <v>27720</v>
      </c>
    </row>
    <row r="45" spans="1:9" x14ac:dyDescent="0.4">
      <c r="A45" s="11">
        <v>44125</v>
      </c>
      <c r="B45" s="12" t="s">
        <v>20</v>
      </c>
      <c r="C45" s="12" t="str">
        <f>VLOOKUP(B45,取引先!$A$4:$B$11,2,FALSE)</f>
        <v>イマイ商店</v>
      </c>
      <c r="D45" s="12" t="s">
        <v>59</v>
      </c>
      <c r="E45" s="12" t="str">
        <f>VLOOKUP($D45,商品!$A$4:$E$13,2,FALSE)</f>
        <v>マーガレット</v>
      </c>
      <c r="F45" s="12" t="str">
        <f>VLOOKUP($D45,商品!$A$4:$E$13,3,FALSE)</f>
        <v>発泡酒</v>
      </c>
      <c r="G45" s="9">
        <f>VLOOKUP($D45,商品!$A$4:$E$13,4,FALSE)</f>
        <v>2540</v>
      </c>
      <c r="H45" s="12">
        <v>7</v>
      </c>
      <c r="I45" s="9">
        <f t="shared" si="0"/>
        <v>17780</v>
      </c>
    </row>
    <row r="46" spans="1:9" x14ac:dyDescent="0.4">
      <c r="A46" s="11">
        <v>44126</v>
      </c>
      <c r="B46" s="12" t="s">
        <v>19</v>
      </c>
      <c r="C46" s="12" t="str">
        <f>VLOOKUP(B46,取引先!$A$4:$B$11,2,FALSE)</f>
        <v>Shop Hamada</v>
      </c>
      <c r="D46" s="12" t="s">
        <v>57</v>
      </c>
      <c r="E46" s="12" t="str">
        <f>VLOOKUP($D46,商品!$A$4:$E$13,2,FALSE)</f>
        <v>クラシック　さくら</v>
      </c>
      <c r="F46" s="12" t="str">
        <f>VLOOKUP($D46,商品!$A$4:$E$13,3,FALSE)</f>
        <v>ビール</v>
      </c>
      <c r="G46" s="9">
        <f>VLOOKUP($D46,商品!$A$4:$E$13,4,FALSE)</f>
        <v>5120</v>
      </c>
      <c r="H46" s="12">
        <v>30</v>
      </c>
      <c r="I46" s="9">
        <f t="shared" si="0"/>
        <v>153600</v>
      </c>
    </row>
    <row r="47" spans="1:9" x14ac:dyDescent="0.4">
      <c r="A47" s="11">
        <v>44126</v>
      </c>
      <c r="B47" s="12" t="s">
        <v>19</v>
      </c>
      <c r="C47" s="12" t="str">
        <f>VLOOKUP(B47,取引先!$A$4:$B$11,2,FALSE)</f>
        <v>Shop Hamada</v>
      </c>
      <c r="D47" s="12" t="s">
        <v>53</v>
      </c>
      <c r="E47" s="12" t="str">
        <f>VLOOKUP($D47,商品!$A$4:$E$13,2,FALSE)</f>
        <v>SAKURA BEER</v>
      </c>
      <c r="F47" s="12" t="str">
        <f>VLOOKUP($D47,商品!$A$4:$E$13,3,FALSE)</f>
        <v>ビール</v>
      </c>
      <c r="G47" s="9">
        <f>VLOOKUP($D47,商品!$A$4:$E$13,4,FALSE)</f>
        <v>3960</v>
      </c>
      <c r="H47" s="12">
        <v>30</v>
      </c>
      <c r="I47" s="9">
        <f t="shared" si="0"/>
        <v>118800</v>
      </c>
    </row>
    <row r="48" spans="1:9" x14ac:dyDescent="0.4">
      <c r="A48" s="11">
        <v>44127</v>
      </c>
      <c r="B48" s="12" t="s">
        <v>22</v>
      </c>
      <c r="C48" s="12" t="str">
        <f>VLOOKUP(B48,取引先!$A$4:$B$11,2,FALSE)</f>
        <v>Sweet Shop</v>
      </c>
      <c r="D48" s="12" t="s">
        <v>52</v>
      </c>
      <c r="E48" s="12" t="str">
        <f>VLOOKUP($D48,商品!$A$4:$E$13,2,FALSE)</f>
        <v>スイトピー（赤）</v>
      </c>
      <c r="F48" s="12" t="str">
        <f>VLOOKUP($D48,商品!$A$4:$E$13,3,FALSE)</f>
        <v>ワイン</v>
      </c>
      <c r="G48" s="9">
        <f>VLOOKUP($D48,商品!$A$4:$E$13,4,FALSE)</f>
        <v>12600</v>
      </c>
      <c r="H48" s="12">
        <v>23</v>
      </c>
      <c r="I48" s="9">
        <f t="shared" si="0"/>
        <v>289800</v>
      </c>
    </row>
    <row r="49" spans="1:9" x14ac:dyDescent="0.4">
      <c r="A49" s="11">
        <v>44127</v>
      </c>
      <c r="B49" s="12" t="s">
        <v>22</v>
      </c>
      <c r="C49" s="12" t="str">
        <f>VLOOKUP(B49,取引先!$A$4:$B$11,2,FALSE)</f>
        <v>Sweet Shop</v>
      </c>
      <c r="D49" s="12" t="s">
        <v>59</v>
      </c>
      <c r="E49" s="12" t="str">
        <f>VLOOKUP($D49,商品!$A$4:$E$13,2,FALSE)</f>
        <v>マーガレット</v>
      </c>
      <c r="F49" s="12" t="str">
        <f>VLOOKUP($D49,商品!$A$4:$E$13,3,FALSE)</f>
        <v>発泡酒</v>
      </c>
      <c r="G49" s="9">
        <f>VLOOKUP($D49,商品!$A$4:$E$13,4,FALSE)</f>
        <v>2540</v>
      </c>
      <c r="H49" s="12">
        <v>23</v>
      </c>
      <c r="I49" s="9">
        <f t="shared" si="0"/>
        <v>58420</v>
      </c>
    </row>
    <row r="50" spans="1:9" x14ac:dyDescent="0.4">
      <c r="A50" s="11">
        <v>44128</v>
      </c>
      <c r="B50" s="12" t="s">
        <v>15</v>
      </c>
      <c r="C50" s="12" t="str">
        <f>VLOOKUP(B50,取引先!$A$4:$B$11,2,FALSE)</f>
        <v>加藤酒店</v>
      </c>
      <c r="D50" s="12" t="s">
        <v>55</v>
      </c>
      <c r="E50" s="12" t="str">
        <f>VLOOKUP($D50,商品!$A$4:$E$13,2,FALSE)</f>
        <v>カサブランカ（白）</v>
      </c>
      <c r="F50" s="12" t="str">
        <f>VLOOKUP($D50,商品!$A$4:$E$13,3,FALSE)</f>
        <v>ワイン</v>
      </c>
      <c r="G50" s="9">
        <f>VLOOKUP($D50,商品!$A$4:$E$13,4,FALSE)</f>
        <v>29400</v>
      </c>
      <c r="H50" s="12">
        <v>12</v>
      </c>
      <c r="I50" s="9">
        <f t="shared" si="0"/>
        <v>352800</v>
      </c>
    </row>
    <row r="51" spans="1:9" x14ac:dyDescent="0.4">
      <c r="A51" s="11">
        <v>44128</v>
      </c>
      <c r="B51" s="12" t="s">
        <v>15</v>
      </c>
      <c r="C51" s="12" t="str">
        <f>VLOOKUP(B51,取引先!$A$4:$B$11,2,FALSE)</f>
        <v>加藤酒店</v>
      </c>
      <c r="D51" s="12" t="s">
        <v>58</v>
      </c>
      <c r="E51" s="12" t="str">
        <f>VLOOKUP($D51,商品!$A$4:$E$13,2,FALSE)</f>
        <v>薔薇（赤）</v>
      </c>
      <c r="F51" s="12" t="str">
        <f>VLOOKUP($D51,商品!$A$4:$E$13,3,FALSE)</f>
        <v>ワイン</v>
      </c>
      <c r="G51" s="9">
        <f>VLOOKUP($D51,商品!$A$4:$E$13,4,FALSE)</f>
        <v>16800</v>
      </c>
      <c r="H51" s="12">
        <v>12</v>
      </c>
      <c r="I51" s="9">
        <f t="shared" si="0"/>
        <v>201600</v>
      </c>
    </row>
    <row r="52" spans="1:9" x14ac:dyDescent="0.4">
      <c r="A52" s="11">
        <v>44129</v>
      </c>
      <c r="B52" s="12" t="s">
        <v>17</v>
      </c>
      <c r="C52" s="12" t="str">
        <f>VLOOKUP(B52,取引先!$A$4:$B$11,2,FALSE)</f>
        <v>ショップ　トライアングル</v>
      </c>
      <c r="D52" s="12" t="s">
        <v>56</v>
      </c>
      <c r="E52" s="12" t="str">
        <f>VLOOKUP($D52,商品!$A$4:$E$13,2,FALSE)</f>
        <v>SAKURA レッドラベル</v>
      </c>
      <c r="F52" s="12" t="str">
        <f>VLOOKUP($D52,商品!$A$4:$E$13,3,FALSE)</f>
        <v>ビール</v>
      </c>
      <c r="G52" s="9">
        <f>VLOOKUP($D52,商品!$A$4:$E$13,4,FALSE)</f>
        <v>3960</v>
      </c>
      <c r="H52" s="12">
        <v>8</v>
      </c>
      <c r="I52" s="9">
        <f t="shared" si="0"/>
        <v>31680</v>
      </c>
    </row>
    <row r="53" spans="1:9" x14ac:dyDescent="0.4">
      <c r="A53" s="11">
        <v>44129</v>
      </c>
      <c r="B53" s="12" t="s">
        <v>17</v>
      </c>
      <c r="C53" s="12" t="str">
        <f>VLOOKUP(B53,取引先!$A$4:$B$11,2,FALSE)</f>
        <v>ショップ　トライアングル</v>
      </c>
      <c r="D53" s="12" t="s">
        <v>53</v>
      </c>
      <c r="E53" s="12" t="str">
        <f>VLOOKUP($D53,商品!$A$4:$E$13,2,FALSE)</f>
        <v>SAKURA BEER</v>
      </c>
      <c r="F53" s="12" t="str">
        <f>VLOOKUP($D53,商品!$A$4:$E$13,3,FALSE)</f>
        <v>ビール</v>
      </c>
      <c r="G53" s="9">
        <f>VLOOKUP($D53,商品!$A$4:$E$13,4,FALSE)</f>
        <v>3960</v>
      </c>
      <c r="H53" s="12">
        <v>8</v>
      </c>
      <c r="I53" s="9">
        <f t="shared" si="0"/>
        <v>31680</v>
      </c>
    </row>
    <row r="54" spans="1:9" x14ac:dyDescent="0.4">
      <c r="A54" s="11">
        <v>44132</v>
      </c>
      <c r="B54" s="12" t="s">
        <v>18</v>
      </c>
      <c r="C54" s="12" t="str">
        <f>VLOOKUP(B54,取引先!$A$4:$B$11,2,FALSE)</f>
        <v>成田ストア</v>
      </c>
      <c r="D54" s="12" t="s">
        <v>58</v>
      </c>
      <c r="E54" s="12" t="str">
        <f>VLOOKUP($D54,商品!$A$4:$E$13,2,FALSE)</f>
        <v>薔薇（赤）</v>
      </c>
      <c r="F54" s="12" t="str">
        <f>VLOOKUP($D54,商品!$A$4:$E$13,3,FALSE)</f>
        <v>ワイン</v>
      </c>
      <c r="G54" s="9">
        <f>VLOOKUP($D54,商品!$A$4:$E$13,4,FALSE)</f>
        <v>16800</v>
      </c>
      <c r="H54" s="12">
        <v>9</v>
      </c>
      <c r="I54" s="9">
        <f t="shared" si="0"/>
        <v>151200</v>
      </c>
    </row>
    <row r="55" spans="1:9" x14ac:dyDescent="0.4">
      <c r="A55" s="11">
        <v>44132</v>
      </c>
      <c r="B55" s="12" t="s">
        <v>18</v>
      </c>
      <c r="C55" s="12" t="str">
        <f>VLOOKUP(B55,取引先!$A$4:$B$11,2,FALSE)</f>
        <v>成田ストア</v>
      </c>
      <c r="D55" s="12" t="s">
        <v>56</v>
      </c>
      <c r="E55" s="12" t="str">
        <f>VLOOKUP($D55,商品!$A$4:$E$13,2,FALSE)</f>
        <v>SAKURA レッドラベル</v>
      </c>
      <c r="F55" s="12" t="str">
        <f>VLOOKUP($D55,商品!$A$4:$E$13,3,FALSE)</f>
        <v>ビール</v>
      </c>
      <c r="G55" s="9">
        <f>VLOOKUP($D55,商品!$A$4:$E$13,4,FALSE)</f>
        <v>3960</v>
      </c>
      <c r="H55" s="12">
        <v>9</v>
      </c>
      <c r="I55" s="9">
        <f t="shared" si="0"/>
        <v>35640</v>
      </c>
    </row>
    <row r="56" spans="1:9" x14ac:dyDescent="0.4">
      <c r="A56" s="11">
        <v>44134</v>
      </c>
      <c r="B56" s="12" t="s">
        <v>22</v>
      </c>
      <c r="C56" s="12" t="str">
        <f>VLOOKUP(B56,取引先!$A$4:$B$11,2,FALSE)</f>
        <v>Sweet Shop</v>
      </c>
      <c r="D56" s="12" t="s">
        <v>58</v>
      </c>
      <c r="E56" s="12" t="str">
        <f>VLOOKUP($D56,商品!$A$4:$E$13,2,FALSE)</f>
        <v>薔薇（赤）</v>
      </c>
      <c r="F56" s="12" t="str">
        <f>VLOOKUP($D56,商品!$A$4:$E$13,3,FALSE)</f>
        <v>ワイン</v>
      </c>
      <c r="G56" s="9">
        <f>VLOOKUP($D56,商品!$A$4:$E$13,4,FALSE)</f>
        <v>16800</v>
      </c>
      <c r="H56" s="12">
        <v>13</v>
      </c>
      <c r="I56" s="9">
        <f t="shared" si="0"/>
        <v>218400</v>
      </c>
    </row>
    <row r="57" spans="1:9" x14ac:dyDescent="0.4">
      <c r="A57" s="11">
        <v>44134</v>
      </c>
      <c r="B57" s="12" t="s">
        <v>22</v>
      </c>
      <c r="C57" s="12" t="str">
        <f>VLOOKUP(B57,取引先!$A$4:$B$11,2,FALSE)</f>
        <v>Sweet Shop</v>
      </c>
      <c r="D57" s="12" t="s">
        <v>60</v>
      </c>
      <c r="E57" s="12" t="str">
        <f>VLOOKUP($D57,商品!$A$4:$E$13,2,FALSE)</f>
        <v>MOMO</v>
      </c>
      <c r="F57" s="12" t="str">
        <f>VLOOKUP($D57,商品!$A$4:$E$13,3,FALSE)</f>
        <v>発泡酒</v>
      </c>
      <c r="G57" s="9">
        <f>VLOOKUP($D57,商品!$A$4:$E$13,4,FALSE)</f>
        <v>2680</v>
      </c>
      <c r="H57" s="12">
        <v>13</v>
      </c>
      <c r="I57" s="9">
        <f t="shared" si="0"/>
        <v>34840</v>
      </c>
    </row>
    <row r="58" spans="1:9" x14ac:dyDescent="0.4">
      <c r="A58" s="11">
        <v>44137</v>
      </c>
      <c r="B58" s="12" t="s">
        <v>16</v>
      </c>
      <c r="C58" s="12" t="str">
        <f>VLOOKUP(B58,取引先!$A$4:$B$11,2,FALSE)</f>
        <v>さいとうスーパー</v>
      </c>
      <c r="D58" s="12" t="s">
        <v>54</v>
      </c>
      <c r="E58" s="12" t="str">
        <f>VLOOKUP($D58,商品!$A$4:$E$13,2,FALSE)</f>
        <v>季節限定　シクラメン</v>
      </c>
      <c r="F58" s="12" t="str">
        <f>VLOOKUP($D58,商品!$A$4:$E$13,3,FALSE)</f>
        <v>ビール</v>
      </c>
      <c r="G58" s="9">
        <f>VLOOKUP($D58,商品!$A$4:$E$13,4,FALSE)</f>
        <v>3960</v>
      </c>
      <c r="H58" s="12">
        <v>23</v>
      </c>
      <c r="I58" s="9">
        <f t="shared" si="0"/>
        <v>91080</v>
      </c>
    </row>
    <row r="59" spans="1:9" x14ac:dyDescent="0.4">
      <c r="A59" s="11">
        <v>44137</v>
      </c>
      <c r="B59" s="12" t="s">
        <v>16</v>
      </c>
      <c r="C59" s="12" t="str">
        <f>VLOOKUP(B59,取引先!$A$4:$B$11,2,FALSE)</f>
        <v>さいとうスーパー</v>
      </c>
      <c r="D59" s="12" t="s">
        <v>51</v>
      </c>
      <c r="E59" s="12" t="str">
        <f>VLOOKUP($D59,商品!$A$4:$E$13,2,FALSE)</f>
        <v>すずらん（白）</v>
      </c>
      <c r="F59" s="12" t="str">
        <f>VLOOKUP($D59,商品!$A$4:$E$13,3,FALSE)</f>
        <v>ワイン</v>
      </c>
      <c r="G59" s="9">
        <f>VLOOKUP($D59,商品!$A$4:$E$13,4,FALSE)</f>
        <v>15960</v>
      </c>
      <c r="H59" s="12">
        <v>23</v>
      </c>
      <c r="I59" s="9">
        <f t="shared" si="0"/>
        <v>367080</v>
      </c>
    </row>
    <row r="60" spans="1:9" x14ac:dyDescent="0.4">
      <c r="A60" s="11">
        <v>44137</v>
      </c>
      <c r="B60" s="12" t="s">
        <v>17</v>
      </c>
      <c r="C60" s="12" t="str">
        <f>VLOOKUP(B60,取引先!$A$4:$B$11,2,FALSE)</f>
        <v>ショップ　トライアングル</v>
      </c>
      <c r="D60" s="12" t="s">
        <v>57</v>
      </c>
      <c r="E60" s="12" t="str">
        <f>VLOOKUP($D60,商品!$A$4:$E$13,2,FALSE)</f>
        <v>クラシック　さくら</v>
      </c>
      <c r="F60" s="12" t="str">
        <f>VLOOKUP($D60,商品!$A$4:$E$13,3,FALSE)</f>
        <v>ビール</v>
      </c>
      <c r="G60" s="9">
        <f>VLOOKUP($D60,商品!$A$4:$E$13,4,FALSE)</f>
        <v>5120</v>
      </c>
      <c r="H60" s="12">
        <v>10</v>
      </c>
      <c r="I60" s="9">
        <f t="shared" si="0"/>
        <v>51200</v>
      </c>
    </row>
    <row r="61" spans="1:9" x14ac:dyDescent="0.4">
      <c r="A61" s="11">
        <v>44137</v>
      </c>
      <c r="B61" s="12" t="s">
        <v>17</v>
      </c>
      <c r="C61" s="12" t="str">
        <f>VLOOKUP(B61,取引先!$A$4:$B$11,2,FALSE)</f>
        <v>ショップ　トライアングル</v>
      </c>
      <c r="D61" s="12" t="s">
        <v>56</v>
      </c>
      <c r="E61" s="12" t="str">
        <f>VLOOKUP($D61,商品!$A$4:$E$13,2,FALSE)</f>
        <v>SAKURA レッドラベル</v>
      </c>
      <c r="F61" s="12" t="str">
        <f>VLOOKUP($D61,商品!$A$4:$E$13,3,FALSE)</f>
        <v>ビール</v>
      </c>
      <c r="G61" s="9">
        <f>VLOOKUP($D61,商品!$A$4:$E$13,4,FALSE)</f>
        <v>3960</v>
      </c>
      <c r="H61" s="12">
        <v>10</v>
      </c>
      <c r="I61" s="9">
        <f t="shared" si="0"/>
        <v>39600</v>
      </c>
    </row>
    <row r="62" spans="1:9" x14ac:dyDescent="0.4">
      <c r="A62" s="11">
        <v>44139</v>
      </c>
      <c r="B62" s="12" t="s">
        <v>19</v>
      </c>
      <c r="C62" s="12" t="str">
        <f>VLOOKUP(B62,取引先!$A$4:$B$11,2,FALSE)</f>
        <v>Shop Hamada</v>
      </c>
      <c r="D62" s="12" t="s">
        <v>54</v>
      </c>
      <c r="E62" s="12" t="str">
        <f>VLOOKUP($D62,商品!$A$4:$E$13,2,FALSE)</f>
        <v>季節限定　シクラメン</v>
      </c>
      <c r="F62" s="12" t="str">
        <f>VLOOKUP($D62,商品!$A$4:$E$13,3,FALSE)</f>
        <v>ビール</v>
      </c>
      <c r="G62" s="9">
        <f>VLOOKUP($D62,商品!$A$4:$E$13,4,FALSE)</f>
        <v>3960</v>
      </c>
      <c r="H62" s="12">
        <v>10</v>
      </c>
      <c r="I62" s="9">
        <f t="shared" si="0"/>
        <v>39600</v>
      </c>
    </row>
    <row r="63" spans="1:9" x14ac:dyDescent="0.4">
      <c r="A63" s="11">
        <v>44139</v>
      </c>
      <c r="B63" s="12" t="s">
        <v>19</v>
      </c>
      <c r="C63" s="12" t="str">
        <f>VLOOKUP(B63,取引先!$A$4:$B$11,2,FALSE)</f>
        <v>Shop Hamada</v>
      </c>
      <c r="D63" s="12" t="s">
        <v>56</v>
      </c>
      <c r="E63" s="12" t="str">
        <f>VLOOKUP($D63,商品!$A$4:$E$13,2,FALSE)</f>
        <v>SAKURA レッドラベル</v>
      </c>
      <c r="F63" s="12" t="str">
        <f>VLOOKUP($D63,商品!$A$4:$E$13,3,FALSE)</f>
        <v>ビール</v>
      </c>
      <c r="G63" s="9">
        <f>VLOOKUP($D63,商品!$A$4:$E$13,4,FALSE)</f>
        <v>3960</v>
      </c>
      <c r="H63" s="12">
        <v>10</v>
      </c>
      <c r="I63" s="9">
        <f t="shared" si="0"/>
        <v>39600</v>
      </c>
    </row>
    <row r="64" spans="1:9" x14ac:dyDescent="0.4">
      <c r="A64" s="11">
        <v>44141</v>
      </c>
      <c r="B64" s="12" t="s">
        <v>21</v>
      </c>
      <c r="C64" s="12" t="str">
        <f>VLOOKUP(B64,取引先!$A$4:$B$11,2,FALSE)</f>
        <v>青山酒店</v>
      </c>
      <c r="D64" s="12" t="s">
        <v>59</v>
      </c>
      <c r="E64" s="12" t="str">
        <f>VLOOKUP($D64,商品!$A$4:$E$13,2,FALSE)</f>
        <v>マーガレット</v>
      </c>
      <c r="F64" s="12" t="str">
        <f>VLOOKUP($D64,商品!$A$4:$E$13,3,FALSE)</f>
        <v>発泡酒</v>
      </c>
      <c r="G64" s="9">
        <f>VLOOKUP($D64,商品!$A$4:$E$13,4,FALSE)</f>
        <v>2540</v>
      </c>
      <c r="H64" s="12">
        <v>26</v>
      </c>
      <c r="I64" s="9">
        <f t="shared" si="0"/>
        <v>66040</v>
      </c>
    </row>
    <row r="65" spans="1:9" x14ac:dyDescent="0.4">
      <c r="A65" s="11">
        <v>44141</v>
      </c>
      <c r="B65" s="12" t="s">
        <v>21</v>
      </c>
      <c r="C65" s="12" t="str">
        <f>VLOOKUP(B65,取引先!$A$4:$B$11,2,FALSE)</f>
        <v>青山酒店</v>
      </c>
      <c r="D65" s="12" t="s">
        <v>60</v>
      </c>
      <c r="E65" s="12" t="str">
        <f>VLOOKUP($D65,商品!$A$4:$E$13,2,FALSE)</f>
        <v>MOMO</v>
      </c>
      <c r="F65" s="12" t="str">
        <f>VLOOKUP($D65,商品!$A$4:$E$13,3,FALSE)</f>
        <v>発泡酒</v>
      </c>
      <c r="G65" s="9">
        <f>VLOOKUP($D65,商品!$A$4:$E$13,4,FALSE)</f>
        <v>2680</v>
      </c>
      <c r="H65" s="12">
        <v>11</v>
      </c>
      <c r="I65" s="9">
        <f t="shared" si="0"/>
        <v>29480</v>
      </c>
    </row>
    <row r="66" spans="1:9" x14ac:dyDescent="0.4">
      <c r="A66" s="11">
        <v>44141</v>
      </c>
      <c r="B66" s="12" t="s">
        <v>21</v>
      </c>
      <c r="C66" s="12" t="str">
        <f>VLOOKUP(B66,取引先!$A$4:$B$11,2,FALSE)</f>
        <v>青山酒店</v>
      </c>
      <c r="D66" s="12" t="s">
        <v>51</v>
      </c>
      <c r="E66" s="12" t="str">
        <f>VLOOKUP($D66,商品!$A$4:$E$13,2,FALSE)</f>
        <v>すずらん（白）</v>
      </c>
      <c r="F66" s="12" t="str">
        <f>VLOOKUP($D66,商品!$A$4:$E$13,3,FALSE)</f>
        <v>ワイン</v>
      </c>
      <c r="G66" s="9">
        <f>VLOOKUP($D66,商品!$A$4:$E$13,4,FALSE)</f>
        <v>15960</v>
      </c>
      <c r="H66" s="12">
        <v>5</v>
      </c>
      <c r="I66" s="9">
        <f t="shared" si="0"/>
        <v>79800</v>
      </c>
    </row>
    <row r="67" spans="1:9" x14ac:dyDescent="0.4">
      <c r="A67" s="11">
        <v>44141</v>
      </c>
      <c r="B67" s="12" t="s">
        <v>21</v>
      </c>
      <c r="C67" s="12" t="str">
        <f>VLOOKUP(B67,取引先!$A$4:$B$11,2,FALSE)</f>
        <v>青山酒店</v>
      </c>
      <c r="D67" s="12" t="s">
        <v>55</v>
      </c>
      <c r="E67" s="12" t="str">
        <f>VLOOKUP($D67,商品!$A$4:$E$13,2,FALSE)</f>
        <v>カサブランカ（白）</v>
      </c>
      <c r="F67" s="12" t="str">
        <f>VLOOKUP($D67,商品!$A$4:$E$13,3,FALSE)</f>
        <v>ワイン</v>
      </c>
      <c r="G67" s="9">
        <f>VLOOKUP($D67,商品!$A$4:$E$13,4,FALSE)</f>
        <v>29400</v>
      </c>
      <c r="H67" s="12">
        <v>9</v>
      </c>
      <c r="I67" s="9">
        <f t="shared" si="0"/>
        <v>264600</v>
      </c>
    </row>
    <row r="68" spans="1:9" x14ac:dyDescent="0.4">
      <c r="A68" s="11">
        <v>44141</v>
      </c>
      <c r="B68" s="12" t="s">
        <v>21</v>
      </c>
      <c r="C68" s="12" t="str">
        <f>VLOOKUP(B68,取引先!$A$4:$B$11,2,FALSE)</f>
        <v>青山酒店</v>
      </c>
      <c r="D68" s="12" t="s">
        <v>59</v>
      </c>
      <c r="E68" s="12" t="str">
        <f>VLOOKUP($D68,商品!$A$4:$E$13,2,FALSE)</f>
        <v>マーガレット</v>
      </c>
      <c r="F68" s="12" t="str">
        <f>VLOOKUP($D68,商品!$A$4:$E$13,3,FALSE)</f>
        <v>発泡酒</v>
      </c>
      <c r="G68" s="9">
        <f>VLOOKUP($D68,商品!$A$4:$E$13,4,FALSE)</f>
        <v>2540</v>
      </c>
      <c r="H68" s="12">
        <v>26</v>
      </c>
      <c r="I68" s="9">
        <f t="shared" ref="I68:I131" si="1">G68*H68</f>
        <v>66040</v>
      </c>
    </row>
    <row r="69" spans="1:9" x14ac:dyDescent="0.4">
      <c r="A69" s="11">
        <v>44141</v>
      </c>
      <c r="B69" s="12" t="s">
        <v>21</v>
      </c>
      <c r="C69" s="12" t="str">
        <f>VLOOKUP(B69,取引先!$A$4:$B$11,2,FALSE)</f>
        <v>青山酒店</v>
      </c>
      <c r="D69" s="12" t="s">
        <v>60</v>
      </c>
      <c r="E69" s="12" t="str">
        <f>VLOOKUP($D69,商品!$A$4:$E$13,2,FALSE)</f>
        <v>MOMO</v>
      </c>
      <c r="F69" s="12" t="str">
        <f>VLOOKUP($D69,商品!$A$4:$E$13,3,FALSE)</f>
        <v>発泡酒</v>
      </c>
      <c r="G69" s="9">
        <f>VLOOKUP($D69,商品!$A$4:$E$13,4,FALSE)</f>
        <v>2680</v>
      </c>
      <c r="H69" s="12">
        <v>11</v>
      </c>
      <c r="I69" s="9">
        <f t="shared" si="1"/>
        <v>29480</v>
      </c>
    </row>
    <row r="70" spans="1:9" x14ac:dyDescent="0.4">
      <c r="A70" s="11">
        <v>44141</v>
      </c>
      <c r="B70" s="12" t="s">
        <v>21</v>
      </c>
      <c r="C70" s="12" t="str">
        <f>VLOOKUP(B70,取引先!$A$4:$B$11,2,FALSE)</f>
        <v>青山酒店</v>
      </c>
      <c r="D70" s="12" t="s">
        <v>51</v>
      </c>
      <c r="E70" s="12" t="str">
        <f>VLOOKUP($D70,商品!$A$4:$E$13,2,FALSE)</f>
        <v>すずらん（白）</v>
      </c>
      <c r="F70" s="12" t="str">
        <f>VLOOKUP($D70,商品!$A$4:$E$13,3,FALSE)</f>
        <v>ワイン</v>
      </c>
      <c r="G70" s="9">
        <f>VLOOKUP($D70,商品!$A$4:$E$13,4,FALSE)</f>
        <v>15960</v>
      </c>
      <c r="H70" s="12">
        <v>5</v>
      </c>
      <c r="I70" s="9">
        <f t="shared" si="1"/>
        <v>79800</v>
      </c>
    </row>
    <row r="71" spans="1:9" x14ac:dyDescent="0.4">
      <c r="A71" s="11">
        <v>44141</v>
      </c>
      <c r="B71" s="12" t="s">
        <v>21</v>
      </c>
      <c r="C71" s="12" t="str">
        <f>VLOOKUP(B71,取引先!$A$4:$B$11,2,FALSE)</f>
        <v>青山酒店</v>
      </c>
      <c r="D71" s="12" t="s">
        <v>55</v>
      </c>
      <c r="E71" s="12" t="str">
        <f>VLOOKUP($D71,商品!$A$4:$E$13,2,FALSE)</f>
        <v>カサブランカ（白）</v>
      </c>
      <c r="F71" s="12" t="str">
        <f>VLOOKUP($D71,商品!$A$4:$E$13,3,FALSE)</f>
        <v>ワイン</v>
      </c>
      <c r="G71" s="9">
        <f>VLOOKUP($D71,商品!$A$4:$E$13,4,FALSE)</f>
        <v>29400</v>
      </c>
      <c r="H71" s="12">
        <v>9</v>
      </c>
      <c r="I71" s="9">
        <f t="shared" si="1"/>
        <v>264600</v>
      </c>
    </row>
    <row r="72" spans="1:9" x14ac:dyDescent="0.4">
      <c r="A72" s="11">
        <v>44142</v>
      </c>
      <c r="B72" s="12" t="s">
        <v>19</v>
      </c>
      <c r="C72" s="12" t="str">
        <f>VLOOKUP(B72,取引先!$A$4:$B$11,2,FALSE)</f>
        <v>Shop Hamada</v>
      </c>
      <c r="D72" s="12" t="s">
        <v>59</v>
      </c>
      <c r="E72" s="12" t="str">
        <f>VLOOKUP($D72,商品!$A$4:$E$13,2,FALSE)</f>
        <v>マーガレット</v>
      </c>
      <c r="F72" s="12" t="str">
        <f>VLOOKUP($D72,商品!$A$4:$E$13,3,FALSE)</f>
        <v>発泡酒</v>
      </c>
      <c r="G72" s="9">
        <f>VLOOKUP($D72,商品!$A$4:$E$13,4,FALSE)</f>
        <v>2540</v>
      </c>
      <c r="H72" s="12">
        <v>22</v>
      </c>
      <c r="I72" s="9">
        <f t="shared" si="1"/>
        <v>55880</v>
      </c>
    </row>
    <row r="73" spans="1:9" x14ac:dyDescent="0.4">
      <c r="A73" s="11">
        <v>44142</v>
      </c>
      <c r="B73" s="12" t="s">
        <v>19</v>
      </c>
      <c r="C73" s="12" t="str">
        <f>VLOOKUP(B73,取引先!$A$4:$B$11,2,FALSE)</f>
        <v>Shop Hamada</v>
      </c>
      <c r="D73" s="12" t="s">
        <v>57</v>
      </c>
      <c r="E73" s="12" t="str">
        <f>VLOOKUP($D73,商品!$A$4:$E$13,2,FALSE)</f>
        <v>クラシック　さくら</v>
      </c>
      <c r="F73" s="12" t="str">
        <f>VLOOKUP($D73,商品!$A$4:$E$13,3,FALSE)</f>
        <v>ビール</v>
      </c>
      <c r="G73" s="9">
        <f>VLOOKUP($D73,商品!$A$4:$E$13,4,FALSE)</f>
        <v>5120</v>
      </c>
      <c r="H73" s="12">
        <v>22</v>
      </c>
      <c r="I73" s="9">
        <f t="shared" si="1"/>
        <v>112640</v>
      </c>
    </row>
    <row r="74" spans="1:9" x14ac:dyDescent="0.4">
      <c r="A74" s="11">
        <v>44143</v>
      </c>
      <c r="B74" s="12" t="s">
        <v>15</v>
      </c>
      <c r="C74" s="12" t="str">
        <f>VLOOKUP(B74,取引先!$A$4:$B$11,2,FALSE)</f>
        <v>加藤酒店</v>
      </c>
      <c r="D74" s="12" t="s">
        <v>52</v>
      </c>
      <c r="E74" s="12" t="str">
        <f>VLOOKUP($D74,商品!$A$4:$E$13,2,FALSE)</f>
        <v>スイトピー（赤）</v>
      </c>
      <c r="F74" s="12" t="str">
        <f>VLOOKUP($D74,商品!$A$4:$E$13,3,FALSE)</f>
        <v>ワイン</v>
      </c>
      <c r="G74" s="9">
        <f>VLOOKUP($D74,商品!$A$4:$E$13,4,FALSE)</f>
        <v>12600</v>
      </c>
      <c r="H74" s="12">
        <v>18</v>
      </c>
      <c r="I74" s="9">
        <f t="shared" si="1"/>
        <v>226800</v>
      </c>
    </row>
    <row r="75" spans="1:9" x14ac:dyDescent="0.4">
      <c r="A75" s="11">
        <v>44143</v>
      </c>
      <c r="B75" s="12" t="s">
        <v>15</v>
      </c>
      <c r="C75" s="12" t="str">
        <f>VLOOKUP(B75,取引先!$A$4:$B$11,2,FALSE)</f>
        <v>加藤酒店</v>
      </c>
      <c r="D75" s="12" t="s">
        <v>53</v>
      </c>
      <c r="E75" s="12" t="str">
        <f>VLOOKUP($D75,商品!$A$4:$E$13,2,FALSE)</f>
        <v>SAKURA BEER</v>
      </c>
      <c r="F75" s="12" t="str">
        <f>VLOOKUP($D75,商品!$A$4:$E$13,3,FALSE)</f>
        <v>ビール</v>
      </c>
      <c r="G75" s="9">
        <f>VLOOKUP($D75,商品!$A$4:$E$13,4,FALSE)</f>
        <v>3960</v>
      </c>
      <c r="H75" s="12">
        <v>18</v>
      </c>
      <c r="I75" s="9">
        <f t="shared" si="1"/>
        <v>71280</v>
      </c>
    </row>
    <row r="76" spans="1:9" x14ac:dyDescent="0.4">
      <c r="A76" s="11">
        <v>44144</v>
      </c>
      <c r="B76" s="12" t="s">
        <v>15</v>
      </c>
      <c r="C76" s="12" t="str">
        <f>VLOOKUP(B76,取引先!$A$4:$B$11,2,FALSE)</f>
        <v>加藤酒店</v>
      </c>
      <c r="D76" s="12" t="s">
        <v>58</v>
      </c>
      <c r="E76" s="12" t="str">
        <f>VLOOKUP($D76,商品!$A$4:$E$13,2,FALSE)</f>
        <v>薔薇（赤）</v>
      </c>
      <c r="F76" s="12" t="str">
        <f>VLOOKUP($D76,商品!$A$4:$E$13,3,FALSE)</f>
        <v>ワイン</v>
      </c>
      <c r="G76" s="9">
        <f>VLOOKUP($D76,商品!$A$4:$E$13,4,FALSE)</f>
        <v>16800</v>
      </c>
      <c r="H76" s="12">
        <v>12</v>
      </c>
      <c r="I76" s="9">
        <f t="shared" si="1"/>
        <v>201600</v>
      </c>
    </row>
    <row r="77" spans="1:9" x14ac:dyDescent="0.4">
      <c r="A77" s="11">
        <v>44144</v>
      </c>
      <c r="B77" s="12" t="s">
        <v>15</v>
      </c>
      <c r="C77" s="12" t="str">
        <f>VLOOKUP(B77,取引先!$A$4:$B$11,2,FALSE)</f>
        <v>加藤酒店</v>
      </c>
      <c r="D77" s="12" t="s">
        <v>56</v>
      </c>
      <c r="E77" s="12" t="str">
        <f>VLOOKUP($D77,商品!$A$4:$E$13,2,FALSE)</f>
        <v>SAKURA レッドラベル</v>
      </c>
      <c r="F77" s="12" t="str">
        <f>VLOOKUP($D77,商品!$A$4:$E$13,3,FALSE)</f>
        <v>ビール</v>
      </c>
      <c r="G77" s="9">
        <f>VLOOKUP($D77,商品!$A$4:$E$13,4,FALSE)</f>
        <v>3960</v>
      </c>
      <c r="H77" s="12">
        <v>12</v>
      </c>
      <c r="I77" s="9">
        <f t="shared" si="1"/>
        <v>47520</v>
      </c>
    </row>
    <row r="78" spans="1:9" x14ac:dyDescent="0.4">
      <c r="A78" s="11">
        <v>44144</v>
      </c>
      <c r="B78" s="12" t="s">
        <v>17</v>
      </c>
      <c r="C78" s="12" t="str">
        <f>VLOOKUP(B78,取引先!$A$4:$B$11,2,FALSE)</f>
        <v>ショップ　トライアングル</v>
      </c>
      <c r="D78" s="12" t="s">
        <v>54</v>
      </c>
      <c r="E78" s="12" t="str">
        <f>VLOOKUP($D78,商品!$A$4:$E$13,2,FALSE)</f>
        <v>季節限定　シクラメン</v>
      </c>
      <c r="F78" s="12" t="str">
        <f>VLOOKUP($D78,商品!$A$4:$E$13,3,FALSE)</f>
        <v>ビール</v>
      </c>
      <c r="G78" s="9">
        <f>VLOOKUP($D78,商品!$A$4:$E$13,4,FALSE)</f>
        <v>3960</v>
      </c>
      <c r="H78" s="12">
        <v>5</v>
      </c>
      <c r="I78" s="9">
        <f t="shared" si="1"/>
        <v>19800</v>
      </c>
    </row>
    <row r="79" spans="1:9" x14ac:dyDescent="0.4">
      <c r="A79" s="11">
        <v>44144</v>
      </c>
      <c r="B79" s="12" t="s">
        <v>17</v>
      </c>
      <c r="C79" s="12" t="str">
        <f>VLOOKUP(B79,取引先!$A$4:$B$11,2,FALSE)</f>
        <v>ショップ　トライアングル</v>
      </c>
      <c r="D79" s="12" t="s">
        <v>59</v>
      </c>
      <c r="E79" s="12" t="str">
        <f>VLOOKUP($D79,商品!$A$4:$E$13,2,FALSE)</f>
        <v>マーガレット</v>
      </c>
      <c r="F79" s="12" t="str">
        <f>VLOOKUP($D79,商品!$A$4:$E$13,3,FALSE)</f>
        <v>発泡酒</v>
      </c>
      <c r="G79" s="9">
        <f>VLOOKUP($D79,商品!$A$4:$E$13,4,FALSE)</f>
        <v>2540</v>
      </c>
      <c r="H79" s="12">
        <v>30</v>
      </c>
      <c r="I79" s="9">
        <f t="shared" si="1"/>
        <v>76200</v>
      </c>
    </row>
    <row r="80" spans="1:9" x14ac:dyDescent="0.4">
      <c r="A80" s="11">
        <v>44144</v>
      </c>
      <c r="B80" s="12" t="s">
        <v>17</v>
      </c>
      <c r="C80" s="12" t="str">
        <f>VLOOKUP(B80,取引先!$A$4:$B$11,2,FALSE)</f>
        <v>ショップ　トライアングル</v>
      </c>
      <c r="D80" s="12" t="s">
        <v>57</v>
      </c>
      <c r="E80" s="12" t="str">
        <f>VLOOKUP($D80,商品!$A$4:$E$13,2,FALSE)</f>
        <v>クラシック　さくら</v>
      </c>
      <c r="F80" s="12" t="str">
        <f>VLOOKUP($D80,商品!$A$4:$E$13,3,FALSE)</f>
        <v>ビール</v>
      </c>
      <c r="G80" s="9">
        <f>VLOOKUP($D80,商品!$A$4:$E$13,4,FALSE)</f>
        <v>5120</v>
      </c>
      <c r="H80" s="12">
        <v>5</v>
      </c>
      <c r="I80" s="9">
        <f t="shared" si="1"/>
        <v>25600</v>
      </c>
    </row>
    <row r="81" spans="1:9" x14ac:dyDescent="0.4">
      <c r="A81" s="11">
        <v>44144</v>
      </c>
      <c r="B81" s="12" t="s">
        <v>17</v>
      </c>
      <c r="C81" s="12" t="str">
        <f>VLOOKUP(B81,取引先!$A$4:$B$11,2,FALSE)</f>
        <v>ショップ　トライアングル</v>
      </c>
      <c r="D81" s="12" t="s">
        <v>54</v>
      </c>
      <c r="E81" s="12" t="str">
        <f>VLOOKUP($D81,商品!$A$4:$E$13,2,FALSE)</f>
        <v>季節限定　シクラメン</v>
      </c>
      <c r="F81" s="12" t="str">
        <f>VLOOKUP($D81,商品!$A$4:$E$13,3,FALSE)</f>
        <v>ビール</v>
      </c>
      <c r="G81" s="9">
        <f>VLOOKUP($D81,商品!$A$4:$E$13,4,FALSE)</f>
        <v>3960</v>
      </c>
      <c r="H81" s="12">
        <v>30</v>
      </c>
      <c r="I81" s="9">
        <f t="shared" si="1"/>
        <v>118800</v>
      </c>
    </row>
    <row r="82" spans="1:9" x14ac:dyDescent="0.4">
      <c r="A82" s="11">
        <v>44144</v>
      </c>
      <c r="B82" s="12" t="s">
        <v>18</v>
      </c>
      <c r="C82" s="12" t="str">
        <f>VLOOKUP(B82,取引先!$A$4:$B$11,2,FALSE)</f>
        <v>成田ストア</v>
      </c>
      <c r="D82" s="12" t="s">
        <v>53</v>
      </c>
      <c r="E82" s="12" t="str">
        <f>VLOOKUP($D82,商品!$A$4:$E$13,2,FALSE)</f>
        <v>SAKURA BEER</v>
      </c>
      <c r="F82" s="12" t="str">
        <f>VLOOKUP($D82,商品!$A$4:$E$13,3,FALSE)</f>
        <v>ビール</v>
      </c>
      <c r="G82" s="9">
        <f>VLOOKUP($D82,商品!$A$4:$E$13,4,FALSE)</f>
        <v>3960</v>
      </c>
      <c r="H82" s="12">
        <v>21</v>
      </c>
      <c r="I82" s="9">
        <f t="shared" si="1"/>
        <v>83160</v>
      </c>
    </row>
    <row r="83" spans="1:9" x14ac:dyDescent="0.4">
      <c r="A83" s="11">
        <v>44144</v>
      </c>
      <c r="B83" s="12" t="s">
        <v>18</v>
      </c>
      <c r="C83" s="12" t="str">
        <f>VLOOKUP(B83,取引先!$A$4:$B$11,2,FALSE)</f>
        <v>成田ストア</v>
      </c>
      <c r="D83" s="12" t="s">
        <v>57</v>
      </c>
      <c r="E83" s="12" t="str">
        <f>VLOOKUP($D83,商品!$A$4:$E$13,2,FALSE)</f>
        <v>クラシック　さくら</v>
      </c>
      <c r="F83" s="12" t="str">
        <f>VLOOKUP($D83,商品!$A$4:$E$13,3,FALSE)</f>
        <v>ビール</v>
      </c>
      <c r="G83" s="9">
        <f>VLOOKUP($D83,商品!$A$4:$E$13,4,FALSE)</f>
        <v>5120</v>
      </c>
      <c r="H83" s="12">
        <v>21</v>
      </c>
      <c r="I83" s="9">
        <f t="shared" si="1"/>
        <v>107520</v>
      </c>
    </row>
    <row r="84" spans="1:9" x14ac:dyDescent="0.4">
      <c r="A84" s="11">
        <v>44147</v>
      </c>
      <c r="B84" s="12" t="s">
        <v>20</v>
      </c>
      <c r="C84" s="12" t="str">
        <f>VLOOKUP(B84,取引先!$A$4:$B$11,2,FALSE)</f>
        <v>イマイ商店</v>
      </c>
      <c r="D84" s="12" t="s">
        <v>57</v>
      </c>
      <c r="E84" s="12" t="str">
        <f>VLOOKUP($D84,商品!$A$4:$E$13,2,FALSE)</f>
        <v>クラシック　さくら</v>
      </c>
      <c r="F84" s="12" t="str">
        <f>VLOOKUP($D84,商品!$A$4:$E$13,3,FALSE)</f>
        <v>ビール</v>
      </c>
      <c r="G84" s="9">
        <f>VLOOKUP($D84,商品!$A$4:$E$13,4,FALSE)</f>
        <v>5120</v>
      </c>
      <c r="H84" s="12">
        <v>27</v>
      </c>
      <c r="I84" s="9">
        <f t="shared" si="1"/>
        <v>138240</v>
      </c>
    </row>
    <row r="85" spans="1:9" x14ac:dyDescent="0.4">
      <c r="A85" s="11">
        <v>44147</v>
      </c>
      <c r="B85" s="12" t="s">
        <v>20</v>
      </c>
      <c r="C85" s="12" t="str">
        <f>VLOOKUP(B85,取引先!$A$4:$B$11,2,FALSE)</f>
        <v>イマイ商店</v>
      </c>
      <c r="D85" s="12" t="s">
        <v>60</v>
      </c>
      <c r="E85" s="12" t="str">
        <f>VLOOKUP($D85,商品!$A$4:$E$13,2,FALSE)</f>
        <v>MOMO</v>
      </c>
      <c r="F85" s="12" t="str">
        <f>VLOOKUP($D85,商品!$A$4:$E$13,3,FALSE)</f>
        <v>発泡酒</v>
      </c>
      <c r="G85" s="9">
        <f>VLOOKUP($D85,商品!$A$4:$E$13,4,FALSE)</f>
        <v>2680</v>
      </c>
      <c r="H85" s="12">
        <v>27</v>
      </c>
      <c r="I85" s="9">
        <f t="shared" si="1"/>
        <v>72360</v>
      </c>
    </row>
    <row r="86" spans="1:9" x14ac:dyDescent="0.4">
      <c r="A86" s="11">
        <v>44147</v>
      </c>
      <c r="B86" s="12" t="s">
        <v>18</v>
      </c>
      <c r="C86" s="12" t="str">
        <f>VLOOKUP(B86,取引先!$A$4:$B$11,2,FALSE)</f>
        <v>成田ストア</v>
      </c>
      <c r="D86" s="12" t="s">
        <v>56</v>
      </c>
      <c r="E86" s="12" t="str">
        <f>VLOOKUP($D86,商品!$A$4:$E$13,2,FALSE)</f>
        <v>SAKURA レッドラベル</v>
      </c>
      <c r="F86" s="12" t="str">
        <f>VLOOKUP($D86,商品!$A$4:$E$13,3,FALSE)</f>
        <v>ビール</v>
      </c>
      <c r="G86" s="9">
        <f>VLOOKUP($D86,商品!$A$4:$E$13,4,FALSE)</f>
        <v>3960</v>
      </c>
      <c r="H86" s="12">
        <v>20</v>
      </c>
      <c r="I86" s="9">
        <f t="shared" si="1"/>
        <v>79200</v>
      </c>
    </row>
    <row r="87" spans="1:9" x14ac:dyDescent="0.4">
      <c r="A87" s="11">
        <v>44147</v>
      </c>
      <c r="B87" s="12" t="s">
        <v>18</v>
      </c>
      <c r="C87" s="12" t="str">
        <f>VLOOKUP(B87,取引先!$A$4:$B$11,2,FALSE)</f>
        <v>成田ストア</v>
      </c>
      <c r="D87" s="12" t="s">
        <v>54</v>
      </c>
      <c r="E87" s="12" t="str">
        <f>VLOOKUP($D87,商品!$A$4:$E$13,2,FALSE)</f>
        <v>季節限定　シクラメン</v>
      </c>
      <c r="F87" s="12" t="str">
        <f>VLOOKUP($D87,商品!$A$4:$E$13,3,FALSE)</f>
        <v>ビール</v>
      </c>
      <c r="G87" s="9">
        <f>VLOOKUP($D87,商品!$A$4:$E$13,4,FALSE)</f>
        <v>3960</v>
      </c>
      <c r="H87" s="12">
        <v>20</v>
      </c>
      <c r="I87" s="9">
        <f t="shared" si="1"/>
        <v>79200</v>
      </c>
    </row>
    <row r="88" spans="1:9" x14ac:dyDescent="0.4">
      <c r="A88" s="11">
        <v>44147</v>
      </c>
      <c r="B88" s="12" t="s">
        <v>19</v>
      </c>
      <c r="C88" s="12" t="str">
        <f>VLOOKUP(B88,取引先!$A$4:$B$11,2,FALSE)</f>
        <v>Shop Hamada</v>
      </c>
      <c r="D88" s="12" t="s">
        <v>60</v>
      </c>
      <c r="E88" s="12" t="str">
        <f>VLOOKUP($D88,商品!$A$4:$E$13,2,FALSE)</f>
        <v>MOMO</v>
      </c>
      <c r="F88" s="12" t="str">
        <f>VLOOKUP($D88,商品!$A$4:$E$13,3,FALSE)</f>
        <v>発泡酒</v>
      </c>
      <c r="G88" s="9">
        <f>VLOOKUP($D88,商品!$A$4:$E$13,4,FALSE)</f>
        <v>2680</v>
      </c>
      <c r="H88" s="12">
        <v>5</v>
      </c>
      <c r="I88" s="9">
        <f t="shared" si="1"/>
        <v>13400</v>
      </c>
    </row>
    <row r="89" spans="1:9" x14ac:dyDescent="0.4">
      <c r="A89" s="11">
        <v>44147</v>
      </c>
      <c r="B89" s="12" t="s">
        <v>19</v>
      </c>
      <c r="C89" s="12" t="str">
        <f>VLOOKUP(B89,取引先!$A$4:$B$11,2,FALSE)</f>
        <v>Shop Hamada</v>
      </c>
      <c r="D89" s="12" t="s">
        <v>54</v>
      </c>
      <c r="E89" s="12" t="str">
        <f>VLOOKUP($D89,商品!$A$4:$E$13,2,FALSE)</f>
        <v>季節限定　シクラメン</v>
      </c>
      <c r="F89" s="12" t="str">
        <f>VLOOKUP($D89,商品!$A$4:$E$13,3,FALSE)</f>
        <v>ビール</v>
      </c>
      <c r="G89" s="9">
        <f>VLOOKUP($D89,商品!$A$4:$E$13,4,FALSE)</f>
        <v>3960</v>
      </c>
      <c r="H89" s="12">
        <v>5</v>
      </c>
      <c r="I89" s="9">
        <f t="shared" si="1"/>
        <v>19800</v>
      </c>
    </row>
    <row r="90" spans="1:9" x14ac:dyDescent="0.4">
      <c r="A90" s="11">
        <v>44148</v>
      </c>
      <c r="B90" s="12" t="s">
        <v>21</v>
      </c>
      <c r="C90" s="12" t="str">
        <f>VLOOKUP(B90,取引先!$A$4:$B$11,2,FALSE)</f>
        <v>青山酒店</v>
      </c>
      <c r="D90" s="12" t="s">
        <v>52</v>
      </c>
      <c r="E90" s="12" t="str">
        <f>VLOOKUP($D90,商品!$A$4:$E$13,2,FALSE)</f>
        <v>スイトピー（赤）</v>
      </c>
      <c r="F90" s="12" t="str">
        <f>VLOOKUP($D90,商品!$A$4:$E$13,3,FALSE)</f>
        <v>ワイン</v>
      </c>
      <c r="G90" s="9">
        <f>VLOOKUP($D90,商品!$A$4:$E$13,4,FALSE)</f>
        <v>12600</v>
      </c>
      <c r="H90" s="12">
        <v>29</v>
      </c>
      <c r="I90" s="9">
        <f t="shared" si="1"/>
        <v>365400</v>
      </c>
    </row>
    <row r="91" spans="1:9" x14ac:dyDescent="0.4">
      <c r="A91" s="11">
        <v>44148</v>
      </c>
      <c r="B91" s="12" t="s">
        <v>21</v>
      </c>
      <c r="C91" s="12" t="str">
        <f>VLOOKUP(B91,取引先!$A$4:$B$11,2,FALSE)</f>
        <v>青山酒店</v>
      </c>
      <c r="D91" s="12" t="s">
        <v>52</v>
      </c>
      <c r="E91" s="12" t="str">
        <f>VLOOKUP($D91,商品!$A$4:$E$13,2,FALSE)</f>
        <v>スイトピー（赤）</v>
      </c>
      <c r="F91" s="12" t="str">
        <f>VLOOKUP($D91,商品!$A$4:$E$13,3,FALSE)</f>
        <v>ワイン</v>
      </c>
      <c r="G91" s="9">
        <f>VLOOKUP($D91,商品!$A$4:$E$13,4,FALSE)</f>
        <v>12600</v>
      </c>
      <c r="H91" s="12">
        <v>29</v>
      </c>
      <c r="I91" s="9">
        <f t="shared" si="1"/>
        <v>365400</v>
      </c>
    </row>
    <row r="92" spans="1:9" x14ac:dyDescent="0.4">
      <c r="A92" s="11">
        <v>44149</v>
      </c>
      <c r="B92" s="12" t="s">
        <v>22</v>
      </c>
      <c r="C92" s="12" t="str">
        <f>VLOOKUP(B92,取引先!$A$4:$B$11,2,FALSE)</f>
        <v>Sweet Shop</v>
      </c>
      <c r="D92" s="12" t="s">
        <v>53</v>
      </c>
      <c r="E92" s="12" t="str">
        <f>VLOOKUP($D92,商品!$A$4:$E$13,2,FALSE)</f>
        <v>SAKURA BEER</v>
      </c>
      <c r="F92" s="12" t="str">
        <f>VLOOKUP($D92,商品!$A$4:$E$13,3,FALSE)</f>
        <v>ビール</v>
      </c>
      <c r="G92" s="9">
        <f>VLOOKUP($D92,商品!$A$4:$E$13,4,FALSE)</f>
        <v>3960</v>
      </c>
      <c r="H92" s="12">
        <v>14</v>
      </c>
      <c r="I92" s="9">
        <f t="shared" si="1"/>
        <v>55440</v>
      </c>
    </row>
    <row r="93" spans="1:9" x14ac:dyDescent="0.4">
      <c r="A93" s="11">
        <v>44149</v>
      </c>
      <c r="B93" s="12" t="s">
        <v>22</v>
      </c>
      <c r="C93" s="12" t="str">
        <f>VLOOKUP(B93,取引先!$A$4:$B$11,2,FALSE)</f>
        <v>Sweet Shop</v>
      </c>
      <c r="D93" s="12" t="s">
        <v>51</v>
      </c>
      <c r="E93" s="12" t="str">
        <f>VLOOKUP($D93,商品!$A$4:$E$13,2,FALSE)</f>
        <v>すずらん（白）</v>
      </c>
      <c r="F93" s="12" t="str">
        <f>VLOOKUP($D93,商品!$A$4:$E$13,3,FALSE)</f>
        <v>ワイン</v>
      </c>
      <c r="G93" s="9">
        <f>VLOOKUP($D93,商品!$A$4:$E$13,4,FALSE)</f>
        <v>15960</v>
      </c>
      <c r="H93" s="12">
        <v>14</v>
      </c>
      <c r="I93" s="9">
        <f t="shared" si="1"/>
        <v>223440</v>
      </c>
    </row>
    <row r="94" spans="1:9" x14ac:dyDescent="0.4">
      <c r="A94" s="11">
        <v>44151</v>
      </c>
      <c r="B94" s="12" t="s">
        <v>17</v>
      </c>
      <c r="C94" s="12" t="str">
        <f>VLOOKUP(B94,取引先!$A$4:$B$11,2,FALSE)</f>
        <v>ショップ　トライアングル</v>
      </c>
      <c r="D94" s="12" t="s">
        <v>60</v>
      </c>
      <c r="E94" s="12" t="str">
        <f>VLOOKUP($D94,商品!$A$4:$E$13,2,FALSE)</f>
        <v>MOMO</v>
      </c>
      <c r="F94" s="12" t="str">
        <f>VLOOKUP($D94,商品!$A$4:$E$13,3,FALSE)</f>
        <v>発泡酒</v>
      </c>
      <c r="G94" s="9">
        <f>VLOOKUP($D94,商品!$A$4:$E$13,4,FALSE)</f>
        <v>2680</v>
      </c>
      <c r="H94" s="12">
        <v>27</v>
      </c>
      <c r="I94" s="9">
        <f t="shared" si="1"/>
        <v>72360</v>
      </c>
    </row>
    <row r="95" spans="1:9" x14ac:dyDescent="0.4">
      <c r="A95" s="11">
        <v>44151</v>
      </c>
      <c r="B95" s="12" t="s">
        <v>17</v>
      </c>
      <c r="C95" s="12" t="str">
        <f>VLOOKUP(B95,取引先!$A$4:$B$11,2,FALSE)</f>
        <v>ショップ　トライアングル</v>
      </c>
      <c r="D95" s="12" t="s">
        <v>51</v>
      </c>
      <c r="E95" s="12" t="str">
        <f>VLOOKUP($D95,商品!$A$4:$E$13,2,FALSE)</f>
        <v>すずらん（白）</v>
      </c>
      <c r="F95" s="12" t="str">
        <f>VLOOKUP($D95,商品!$A$4:$E$13,3,FALSE)</f>
        <v>ワイン</v>
      </c>
      <c r="G95" s="9">
        <f>VLOOKUP($D95,商品!$A$4:$E$13,4,FALSE)</f>
        <v>15960</v>
      </c>
      <c r="H95" s="12">
        <v>8</v>
      </c>
      <c r="I95" s="9">
        <f t="shared" si="1"/>
        <v>127680</v>
      </c>
    </row>
    <row r="96" spans="1:9" x14ac:dyDescent="0.4">
      <c r="A96" s="11">
        <v>44151</v>
      </c>
      <c r="B96" s="12" t="s">
        <v>17</v>
      </c>
      <c r="C96" s="12" t="str">
        <f>VLOOKUP(B96,取引先!$A$4:$B$11,2,FALSE)</f>
        <v>ショップ　トライアングル</v>
      </c>
      <c r="D96" s="12" t="s">
        <v>59</v>
      </c>
      <c r="E96" s="12" t="str">
        <f>VLOOKUP($D96,商品!$A$4:$E$13,2,FALSE)</f>
        <v>マーガレット</v>
      </c>
      <c r="F96" s="12" t="str">
        <f>VLOOKUP($D96,商品!$A$4:$E$13,3,FALSE)</f>
        <v>発泡酒</v>
      </c>
      <c r="G96" s="9">
        <f>VLOOKUP($D96,商品!$A$4:$E$13,4,FALSE)</f>
        <v>2540</v>
      </c>
      <c r="H96" s="12">
        <v>27</v>
      </c>
      <c r="I96" s="9">
        <f t="shared" si="1"/>
        <v>68580</v>
      </c>
    </row>
    <row r="97" spans="1:9" x14ac:dyDescent="0.4">
      <c r="A97" s="11">
        <v>44151</v>
      </c>
      <c r="B97" s="12" t="s">
        <v>17</v>
      </c>
      <c r="C97" s="12" t="str">
        <f>VLOOKUP(B97,取引先!$A$4:$B$11,2,FALSE)</f>
        <v>ショップ　トライアングル</v>
      </c>
      <c r="D97" s="12" t="s">
        <v>60</v>
      </c>
      <c r="E97" s="12" t="str">
        <f>VLOOKUP($D97,商品!$A$4:$E$13,2,FALSE)</f>
        <v>MOMO</v>
      </c>
      <c r="F97" s="12" t="str">
        <f>VLOOKUP($D97,商品!$A$4:$E$13,3,FALSE)</f>
        <v>発泡酒</v>
      </c>
      <c r="G97" s="9">
        <f>VLOOKUP($D97,商品!$A$4:$E$13,4,FALSE)</f>
        <v>2680</v>
      </c>
      <c r="H97" s="12">
        <v>8</v>
      </c>
      <c r="I97" s="9">
        <f t="shared" si="1"/>
        <v>21440</v>
      </c>
    </row>
    <row r="98" spans="1:9" x14ac:dyDescent="0.4">
      <c r="A98" s="11">
        <v>44151</v>
      </c>
      <c r="B98" s="12" t="s">
        <v>18</v>
      </c>
      <c r="C98" s="12" t="str">
        <f>VLOOKUP(B98,取引先!$A$4:$B$11,2,FALSE)</f>
        <v>成田ストア</v>
      </c>
      <c r="D98" s="12" t="s">
        <v>57</v>
      </c>
      <c r="E98" s="12" t="str">
        <f>VLOOKUP($D98,商品!$A$4:$E$13,2,FALSE)</f>
        <v>クラシック　さくら</v>
      </c>
      <c r="F98" s="12" t="str">
        <f>VLOOKUP($D98,商品!$A$4:$E$13,3,FALSE)</f>
        <v>ビール</v>
      </c>
      <c r="G98" s="9">
        <f>VLOOKUP($D98,商品!$A$4:$E$13,4,FALSE)</f>
        <v>5120</v>
      </c>
      <c r="H98" s="12">
        <v>8</v>
      </c>
      <c r="I98" s="9">
        <f t="shared" si="1"/>
        <v>40960</v>
      </c>
    </row>
    <row r="99" spans="1:9" x14ac:dyDescent="0.4">
      <c r="A99" s="11">
        <v>44151</v>
      </c>
      <c r="B99" s="12" t="s">
        <v>18</v>
      </c>
      <c r="C99" s="12" t="str">
        <f>VLOOKUP(B99,取引先!$A$4:$B$11,2,FALSE)</f>
        <v>成田ストア</v>
      </c>
      <c r="D99" s="12" t="s">
        <v>54</v>
      </c>
      <c r="E99" s="12" t="str">
        <f>VLOOKUP($D99,商品!$A$4:$E$13,2,FALSE)</f>
        <v>季節限定　シクラメン</v>
      </c>
      <c r="F99" s="12" t="str">
        <f>VLOOKUP($D99,商品!$A$4:$E$13,3,FALSE)</f>
        <v>ビール</v>
      </c>
      <c r="G99" s="9">
        <f>VLOOKUP($D99,商品!$A$4:$E$13,4,FALSE)</f>
        <v>3960</v>
      </c>
      <c r="H99" s="12">
        <v>6</v>
      </c>
      <c r="I99" s="9">
        <f t="shared" si="1"/>
        <v>23760</v>
      </c>
    </row>
    <row r="100" spans="1:9" x14ac:dyDescent="0.4">
      <c r="A100" s="11">
        <v>44151</v>
      </c>
      <c r="B100" s="12" t="s">
        <v>18</v>
      </c>
      <c r="C100" s="12" t="str">
        <f>VLOOKUP(B100,取引先!$A$4:$B$11,2,FALSE)</f>
        <v>成田ストア</v>
      </c>
      <c r="D100" s="12" t="s">
        <v>59</v>
      </c>
      <c r="E100" s="12" t="str">
        <f>VLOOKUP($D100,商品!$A$4:$E$13,2,FALSE)</f>
        <v>マーガレット</v>
      </c>
      <c r="F100" s="12" t="str">
        <f>VLOOKUP($D100,商品!$A$4:$E$13,3,FALSE)</f>
        <v>発泡酒</v>
      </c>
      <c r="G100" s="9">
        <f>VLOOKUP($D100,商品!$A$4:$E$13,4,FALSE)</f>
        <v>2540</v>
      </c>
      <c r="H100" s="12">
        <v>27</v>
      </c>
      <c r="I100" s="9">
        <f t="shared" si="1"/>
        <v>68580</v>
      </c>
    </row>
    <row r="101" spans="1:9" x14ac:dyDescent="0.4">
      <c r="A101" s="11">
        <v>44151</v>
      </c>
      <c r="B101" s="12" t="s">
        <v>18</v>
      </c>
      <c r="C101" s="12" t="str">
        <f>VLOOKUP(B101,取引先!$A$4:$B$11,2,FALSE)</f>
        <v>成田ストア</v>
      </c>
      <c r="D101" s="12" t="s">
        <v>59</v>
      </c>
      <c r="E101" s="12" t="str">
        <f>VLOOKUP($D101,商品!$A$4:$E$13,2,FALSE)</f>
        <v>マーガレット</v>
      </c>
      <c r="F101" s="12" t="str">
        <f>VLOOKUP($D101,商品!$A$4:$E$13,3,FALSE)</f>
        <v>発泡酒</v>
      </c>
      <c r="G101" s="9">
        <f>VLOOKUP($D101,商品!$A$4:$E$13,4,FALSE)</f>
        <v>2540</v>
      </c>
      <c r="H101" s="12">
        <v>8</v>
      </c>
      <c r="I101" s="9">
        <f t="shared" si="1"/>
        <v>20320</v>
      </c>
    </row>
    <row r="102" spans="1:9" x14ac:dyDescent="0.4">
      <c r="A102" s="11">
        <v>44151</v>
      </c>
      <c r="B102" s="12" t="s">
        <v>18</v>
      </c>
      <c r="C102" s="12" t="str">
        <f>VLOOKUP(B102,取引先!$A$4:$B$11,2,FALSE)</f>
        <v>成田ストア</v>
      </c>
      <c r="D102" s="12" t="s">
        <v>60</v>
      </c>
      <c r="E102" s="12" t="str">
        <f>VLOOKUP($D102,商品!$A$4:$E$13,2,FALSE)</f>
        <v>MOMO</v>
      </c>
      <c r="F102" s="12" t="str">
        <f>VLOOKUP($D102,商品!$A$4:$E$13,3,FALSE)</f>
        <v>発泡酒</v>
      </c>
      <c r="G102" s="9">
        <f>VLOOKUP($D102,商品!$A$4:$E$13,4,FALSE)</f>
        <v>2680</v>
      </c>
      <c r="H102" s="12">
        <v>6</v>
      </c>
      <c r="I102" s="9">
        <f t="shared" si="1"/>
        <v>16080</v>
      </c>
    </row>
    <row r="103" spans="1:9" x14ac:dyDescent="0.4">
      <c r="A103" s="11">
        <v>44151</v>
      </c>
      <c r="B103" s="12" t="s">
        <v>18</v>
      </c>
      <c r="C103" s="12" t="str">
        <f>VLOOKUP(B103,取引先!$A$4:$B$11,2,FALSE)</f>
        <v>成田ストア</v>
      </c>
      <c r="D103" s="12" t="s">
        <v>51</v>
      </c>
      <c r="E103" s="12" t="str">
        <f>VLOOKUP($D103,商品!$A$4:$E$13,2,FALSE)</f>
        <v>すずらん（白）</v>
      </c>
      <c r="F103" s="12" t="str">
        <f>VLOOKUP($D103,商品!$A$4:$E$13,3,FALSE)</f>
        <v>ワイン</v>
      </c>
      <c r="G103" s="9">
        <f>VLOOKUP($D103,商品!$A$4:$E$13,4,FALSE)</f>
        <v>15960</v>
      </c>
      <c r="H103" s="12">
        <v>27</v>
      </c>
      <c r="I103" s="9">
        <f t="shared" si="1"/>
        <v>430920</v>
      </c>
    </row>
    <row r="104" spans="1:9" x14ac:dyDescent="0.4">
      <c r="A104" s="11">
        <v>44154</v>
      </c>
      <c r="B104" s="12" t="s">
        <v>20</v>
      </c>
      <c r="C104" s="12" t="str">
        <f>VLOOKUP(B104,取引先!$A$4:$B$11,2,FALSE)</f>
        <v>イマイ商店</v>
      </c>
      <c r="D104" s="12" t="s">
        <v>54</v>
      </c>
      <c r="E104" s="12" t="str">
        <f>VLOOKUP($D104,商品!$A$4:$E$13,2,FALSE)</f>
        <v>季節限定　シクラメン</v>
      </c>
      <c r="F104" s="12" t="str">
        <f>VLOOKUP($D104,商品!$A$4:$E$13,3,FALSE)</f>
        <v>ビール</v>
      </c>
      <c r="G104" s="9">
        <f>VLOOKUP($D104,商品!$A$4:$E$13,4,FALSE)</f>
        <v>3960</v>
      </c>
      <c r="H104" s="12">
        <v>8</v>
      </c>
      <c r="I104" s="9">
        <f t="shared" si="1"/>
        <v>31680</v>
      </c>
    </row>
    <row r="105" spans="1:9" x14ac:dyDescent="0.4">
      <c r="A105" s="11">
        <v>44154</v>
      </c>
      <c r="B105" s="12" t="s">
        <v>20</v>
      </c>
      <c r="C105" s="12" t="str">
        <f>VLOOKUP(B105,取引先!$A$4:$B$11,2,FALSE)</f>
        <v>イマイ商店</v>
      </c>
      <c r="D105" s="12" t="s">
        <v>51</v>
      </c>
      <c r="E105" s="12" t="str">
        <f>VLOOKUP($D105,商品!$A$4:$E$13,2,FALSE)</f>
        <v>すずらん（白）</v>
      </c>
      <c r="F105" s="12" t="str">
        <f>VLOOKUP($D105,商品!$A$4:$E$13,3,FALSE)</f>
        <v>ワイン</v>
      </c>
      <c r="G105" s="9">
        <f>VLOOKUP($D105,商品!$A$4:$E$13,4,FALSE)</f>
        <v>15960</v>
      </c>
      <c r="H105" s="12">
        <v>8</v>
      </c>
      <c r="I105" s="9">
        <f t="shared" si="1"/>
        <v>127680</v>
      </c>
    </row>
    <row r="106" spans="1:9" x14ac:dyDescent="0.4">
      <c r="A106" s="11">
        <v>44155</v>
      </c>
      <c r="B106" s="12" t="s">
        <v>19</v>
      </c>
      <c r="C106" s="12" t="str">
        <f>VLOOKUP(B106,取引先!$A$4:$B$11,2,FALSE)</f>
        <v>Shop Hamada</v>
      </c>
      <c r="D106" s="12" t="s">
        <v>51</v>
      </c>
      <c r="E106" s="12" t="str">
        <f>VLOOKUP($D106,商品!$A$4:$E$13,2,FALSE)</f>
        <v>すずらん（白）</v>
      </c>
      <c r="F106" s="12" t="str">
        <f>VLOOKUP($D106,商品!$A$4:$E$13,3,FALSE)</f>
        <v>ワイン</v>
      </c>
      <c r="G106" s="9">
        <f>VLOOKUP($D106,商品!$A$4:$E$13,4,FALSE)</f>
        <v>15960</v>
      </c>
      <c r="H106" s="12">
        <v>9</v>
      </c>
      <c r="I106" s="9">
        <f t="shared" si="1"/>
        <v>143640</v>
      </c>
    </row>
    <row r="107" spans="1:9" x14ac:dyDescent="0.4">
      <c r="A107" s="11">
        <v>44155</v>
      </c>
      <c r="B107" s="12" t="s">
        <v>19</v>
      </c>
      <c r="C107" s="12" t="str">
        <f>VLOOKUP(B107,取引先!$A$4:$B$11,2,FALSE)</f>
        <v>Shop Hamada</v>
      </c>
      <c r="D107" s="12" t="s">
        <v>59</v>
      </c>
      <c r="E107" s="12" t="str">
        <f>VLOOKUP($D107,商品!$A$4:$E$13,2,FALSE)</f>
        <v>マーガレット</v>
      </c>
      <c r="F107" s="12" t="str">
        <f>VLOOKUP($D107,商品!$A$4:$E$13,3,FALSE)</f>
        <v>発泡酒</v>
      </c>
      <c r="G107" s="9">
        <f>VLOOKUP($D107,商品!$A$4:$E$13,4,FALSE)</f>
        <v>2540</v>
      </c>
      <c r="H107" s="12">
        <v>9</v>
      </c>
      <c r="I107" s="9">
        <f t="shared" si="1"/>
        <v>22860</v>
      </c>
    </row>
    <row r="108" spans="1:9" x14ac:dyDescent="0.4">
      <c r="A108" s="11">
        <v>44157</v>
      </c>
      <c r="B108" s="12" t="s">
        <v>15</v>
      </c>
      <c r="C108" s="12" t="str">
        <f>VLOOKUP(B108,取引先!$A$4:$B$11,2,FALSE)</f>
        <v>加藤酒店</v>
      </c>
      <c r="D108" s="12" t="s">
        <v>53</v>
      </c>
      <c r="E108" s="12" t="str">
        <f>VLOOKUP($D108,商品!$A$4:$E$13,2,FALSE)</f>
        <v>SAKURA BEER</v>
      </c>
      <c r="F108" s="12" t="str">
        <f>VLOOKUP($D108,商品!$A$4:$E$13,3,FALSE)</f>
        <v>ビール</v>
      </c>
      <c r="G108" s="9">
        <f>VLOOKUP($D108,商品!$A$4:$E$13,4,FALSE)</f>
        <v>3960</v>
      </c>
      <c r="H108" s="12">
        <v>6</v>
      </c>
      <c r="I108" s="9">
        <f t="shared" si="1"/>
        <v>23760</v>
      </c>
    </row>
    <row r="109" spans="1:9" x14ac:dyDescent="0.4">
      <c r="A109" s="11">
        <v>44157</v>
      </c>
      <c r="B109" s="12" t="s">
        <v>15</v>
      </c>
      <c r="C109" s="12" t="str">
        <f>VLOOKUP(B109,取引先!$A$4:$B$11,2,FALSE)</f>
        <v>加藤酒店</v>
      </c>
      <c r="D109" s="12" t="s">
        <v>57</v>
      </c>
      <c r="E109" s="12" t="str">
        <f>VLOOKUP($D109,商品!$A$4:$E$13,2,FALSE)</f>
        <v>クラシック　さくら</v>
      </c>
      <c r="F109" s="12" t="str">
        <f>VLOOKUP($D109,商品!$A$4:$E$13,3,FALSE)</f>
        <v>ビール</v>
      </c>
      <c r="G109" s="9">
        <f>VLOOKUP($D109,商品!$A$4:$E$13,4,FALSE)</f>
        <v>5120</v>
      </c>
      <c r="H109" s="12">
        <v>6</v>
      </c>
      <c r="I109" s="9">
        <f t="shared" si="1"/>
        <v>30720</v>
      </c>
    </row>
    <row r="110" spans="1:9" x14ac:dyDescent="0.4">
      <c r="A110" s="11">
        <v>44158</v>
      </c>
      <c r="B110" s="12" t="s">
        <v>15</v>
      </c>
      <c r="C110" s="12" t="str">
        <f>VLOOKUP(B110,取引先!$A$4:$B$11,2,FALSE)</f>
        <v>加藤酒店</v>
      </c>
      <c r="D110" s="12" t="s">
        <v>56</v>
      </c>
      <c r="E110" s="12" t="str">
        <f>VLOOKUP($D110,商品!$A$4:$E$13,2,FALSE)</f>
        <v>SAKURA レッドラベル</v>
      </c>
      <c r="F110" s="12" t="str">
        <f>VLOOKUP($D110,商品!$A$4:$E$13,3,FALSE)</f>
        <v>ビール</v>
      </c>
      <c r="G110" s="9">
        <f>VLOOKUP($D110,商品!$A$4:$E$13,4,FALSE)</f>
        <v>3960</v>
      </c>
      <c r="H110" s="12">
        <v>8</v>
      </c>
      <c r="I110" s="9">
        <f t="shared" si="1"/>
        <v>31680</v>
      </c>
    </row>
    <row r="111" spans="1:9" x14ac:dyDescent="0.4">
      <c r="A111" s="11">
        <v>44158</v>
      </c>
      <c r="B111" s="12" t="s">
        <v>15</v>
      </c>
      <c r="C111" s="12" t="str">
        <f>VLOOKUP(B111,取引先!$A$4:$B$11,2,FALSE)</f>
        <v>加藤酒店</v>
      </c>
      <c r="D111" s="12" t="s">
        <v>54</v>
      </c>
      <c r="E111" s="12" t="str">
        <f>VLOOKUP($D111,商品!$A$4:$E$13,2,FALSE)</f>
        <v>季節限定　シクラメン</v>
      </c>
      <c r="F111" s="12" t="str">
        <f>VLOOKUP($D111,商品!$A$4:$E$13,3,FALSE)</f>
        <v>ビール</v>
      </c>
      <c r="G111" s="9">
        <f>VLOOKUP($D111,商品!$A$4:$E$13,4,FALSE)</f>
        <v>3960</v>
      </c>
      <c r="H111" s="12">
        <v>8</v>
      </c>
      <c r="I111" s="9">
        <f t="shared" si="1"/>
        <v>31680</v>
      </c>
    </row>
    <row r="112" spans="1:9" x14ac:dyDescent="0.4">
      <c r="A112" s="11">
        <v>44158</v>
      </c>
      <c r="B112" s="12" t="s">
        <v>16</v>
      </c>
      <c r="C112" s="12" t="str">
        <f>VLOOKUP(B112,取引先!$A$4:$B$11,2,FALSE)</f>
        <v>さいとうスーパー</v>
      </c>
      <c r="D112" s="12" t="s">
        <v>59</v>
      </c>
      <c r="E112" s="12" t="str">
        <f>VLOOKUP($D112,商品!$A$4:$E$13,2,FALSE)</f>
        <v>マーガレット</v>
      </c>
      <c r="F112" s="12" t="str">
        <f>VLOOKUP($D112,商品!$A$4:$E$13,3,FALSE)</f>
        <v>発泡酒</v>
      </c>
      <c r="G112" s="9">
        <f>VLOOKUP($D112,商品!$A$4:$E$13,4,FALSE)</f>
        <v>2540</v>
      </c>
      <c r="H112" s="12">
        <v>7</v>
      </c>
      <c r="I112" s="9">
        <f t="shared" si="1"/>
        <v>17780</v>
      </c>
    </row>
    <row r="113" spans="1:9" x14ac:dyDescent="0.4">
      <c r="A113" s="11">
        <v>44158</v>
      </c>
      <c r="B113" s="12" t="s">
        <v>16</v>
      </c>
      <c r="C113" s="12" t="str">
        <f>VLOOKUP(B113,取引先!$A$4:$B$11,2,FALSE)</f>
        <v>さいとうスーパー</v>
      </c>
      <c r="D113" s="12" t="s">
        <v>55</v>
      </c>
      <c r="E113" s="12" t="str">
        <f>VLOOKUP($D113,商品!$A$4:$E$13,2,FALSE)</f>
        <v>カサブランカ（白）</v>
      </c>
      <c r="F113" s="12" t="str">
        <f>VLOOKUP($D113,商品!$A$4:$E$13,3,FALSE)</f>
        <v>ワイン</v>
      </c>
      <c r="G113" s="9">
        <f>VLOOKUP($D113,商品!$A$4:$E$13,4,FALSE)</f>
        <v>29400</v>
      </c>
      <c r="H113" s="12">
        <v>7</v>
      </c>
      <c r="I113" s="9">
        <f t="shared" si="1"/>
        <v>205800</v>
      </c>
    </row>
    <row r="114" spans="1:9" x14ac:dyDescent="0.4">
      <c r="A114" s="11">
        <v>44158</v>
      </c>
      <c r="B114" s="12" t="s">
        <v>17</v>
      </c>
      <c r="C114" s="12" t="str">
        <f>VLOOKUP(B114,取引先!$A$4:$B$11,2,FALSE)</f>
        <v>ショップ　トライアングル</v>
      </c>
      <c r="D114" s="12" t="s">
        <v>55</v>
      </c>
      <c r="E114" s="12" t="str">
        <f>VLOOKUP($D114,商品!$A$4:$E$13,2,FALSE)</f>
        <v>カサブランカ（白）</v>
      </c>
      <c r="F114" s="12" t="str">
        <f>VLOOKUP($D114,商品!$A$4:$E$13,3,FALSE)</f>
        <v>ワイン</v>
      </c>
      <c r="G114" s="9">
        <f>VLOOKUP($D114,商品!$A$4:$E$13,4,FALSE)</f>
        <v>29400</v>
      </c>
      <c r="H114" s="12">
        <v>5</v>
      </c>
      <c r="I114" s="9">
        <f t="shared" si="1"/>
        <v>147000</v>
      </c>
    </row>
    <row r="115" spans="1:9" x14ac:dyDescent="0.4">
      <c r="A115" s="11">
        <v>44158</v>
      </c>
      <c r="B115" s="12" t="s">
        <v>17</v>
      </c>
      <c r="C115" s="12" t="str">
        <f>VLOOKUP(B115,取引先!$A$4:$B$11,2,FALSE)</f>
        <v>ショップ　トライアングル</v>
      </c>
      <c r="D115" s="12" t="s">
        <v>51</v>
      </c>
      <c r="E115" s="12" t="str">
        <f>VLOOKUP($D115,商品!$A$4:$E$13,2,FALSE)</f>
        <v>すずらん（白）</v>
      </c>
      <c r="F115" s="12" t="str">
        <f>VLOOKUP($D115,商品!$A$4:$E$13,3,FALSE)</f>
        <v>ワイン</v>
      </c>
      <c r="G115" s="9">
        <f>VLOOKUP($D115,商品!$A$4:$E$13,4,FALSE)</f>
        <v>15960</v>
      </c>
      <c r="H115" s="12">
        <v>5</v>
      </c>
      <c r="I115" s="9">
        <f t="shared" si="1"/>
        <v>79800</v>
      </c>
    </row>
    <row r="116" spans="1:9" x14ac:dyDescent="0.4">
      <c r="A116" s="11">
        <v>44161</v>
      </c>
      <c r="B116" s="12" t="s">
        <v>20</v>
      </c>
      <c r="C116" s="12" t="str">
        <f>VLOOKUP(B116,取引先!$A$4:$B$11,2,FALSE)</f>
        <v>イマイ商店</v>
      </c>
      <c r="D116" s="12" t="s">
        <v>59</v>
      </c>
      <c r="E116" s="12" t="str">
        <f>VLOOKUP($D116,商品!$A$4:$E$13,2,FALSE)</f>
        <v>マーガレット</v>
      </c>
      <c r="F116" s="12" t="str">
        <f>VLOOKUP($D116,商品!$A$4:$E$13,3,FALSE)</f>
        <v>発泡酒</v>
      </c>
      <c r="G116" s="9">
        <f>VLOOKUP($D116,商品!$A$4:$E$13,4,FALSE)</f>
        <v>2540</v>
      </c>
      <c r="H116" s="12">
        <v>22</v>
      </c>
      <c r="I116" s="9">
        <f t="shared" si="1"/>
        <v>55880</v>
      </c>
    </row>
    <row r="117" spans="1:9" x14ac:dyDescent="0.4">
      <c r="A117" s="11">
        <v>44161</v>
      </c>
      <c r="B117" s="12" t="s">
        <v>20</v>
      </c>
      <c r="C117" s="12" t="str">
        <f>VLOOKUP(B117,取引先!$A$4:$B$11,2,FALSE)</f>
        <v>イマイ商店</v>
      </c>
      <c r="D117" s="12" t="s">
        <v>55</v>
      </c>
      <c r="E117" s="12" t="str">
        <f>VLOOKUP($D117,商品!$A$4:$E$13,2,FALSE)</f>
        <v>カサブランカ（白）</v>
      </c>
      <c r="F117" s="12" t="str">
        <f>VLOOKUP($D117,商品!$A$4:$E$13,3,FALSE)</f>
        <v>ワイン</v>
      </c>
      <c r="G117" s="9">
        <f>VLOOKUP($D117,商品!$A$4:$E$13,4,FALSE)</f>
        <v>29400</v>
      </c>
      <c r="H117" s="12">
        <v>22</v>
      </c>
      <c r="I117" s="9">
        <f t="shared" si="1"/>
        <v>646800</v>
      </c>
    </row>
    <row r="118" spans="1:9" x14ac:dyDescent="0.4">
      <c r="A118" s="11">
        <v>44164</v>
      </c>
      <c r="B118" s="12" t="s">
        <v>22</v>
      </c>
      <c r="C118" s="12" t="str">
        <f>VLOOKUP(B118,取引先!$A$4:$B$11,2,FALSE)</f>
        <v>Sweet Shop</v>
      </c>
      <c r="D118" s="12" t="s">
        <v>56</v>
      </c>
      <c r="E118" s="12" t="str">
        <f>VLOOKUP($D118,商品!$A$4:$E$13,2,FALSE)</f>
        <v>SAKURA レッドラベル</v>
      </c>
      <c r="F118" s="12" t="str">
        <f>VLOOKUP($D118,商品!$A$4:$E$13,3,FALSE)</f>
        <v>ビール</v>
      </c>
      <c r="G118" s="9">
        <f>VLOOKUP($D118,商品!$A$4:$E$13,4,FALSE)</f>
        <v>3960</v>
      </c>
      <c r="H118" s="12">
        <v>9</v>
      </c>
      <c r="I118" s="9">
        <f t="shared" si="1"/>
        <v>35640</v>
      </c>
    </row>
    <row r="119" spans="1:9" x14ac:dyDescent="0.4">
      <c r="A119" s="11">
        <v>44164</v>
      </c>
      <c r="B119" s="12" t="s">
        <v>22</v>
      </c>
      <c r="C119" s="12" t="str">
        <f>VLOOKUP(B119,取引先!$A$4:$B$11,2,FALSE)</f>
        <v>Sweet Shop</v>
      </c>
      <c r="D119" s="12" t="s">
        <v>55</v>
      </c>
      <c r="E119" s="12" t="str">
        <f>VLOOKUP($D119,商品!$A$4:$E$13,2,FALSE)</f>
        <v>カサブランカ（白）</v>
      </c>
      <c r="F119" s="12" t="str">
        <f>VLOOKUP($D119,商品!$A$4:$E$13,3,FALSE)</f>
        <v>ワイン</v>
      </c>
      <c r="G119" s="9">
        <f>VLOOKUP($D119,商品!$A$4:$E$13,4,FALSE)</f>
        <v>29400</v>
      </c>
      <c r="H119" s="12">
        <v>9</v>
      </c>
      <c r="I119" s="9">
        <f t="shared" si="1"/>
        <v>264600</v>
      </c>
    </row>
    <row r="120" spans="1:9" x14ac:dyDescent="0.4">
      <c r="A120" s="11">
        <v>44165</v>
      </c>
      <c r="B120" s="12" t="s">
        <v>16</v>
      </c>
      <c r="C120" s="12" t="str">
        <f>VLOOKUP(B120,取引先!$A$4:$B$11,2,FALSE)</f>
        <v>さいとうスーパー</v>
      </c>
      <c r="D120" s="12" t="s">
        <v>60</v>
      </c>
      <c r="E120" s="12" t="str">
        <f>VLOOKUP($D120,商品!$A$4:$E$13,2,FALSE)</f>
        <v>MOMO</v>
      </c>
      <c r="F120" s="12" t="str">
        <f>VLOOKUP($D120,商品!$A$4:$E$13,3,FALSE)</f>
        <v>発泡酒</v>
      </c>
      <c r="G120" s="9">
        <f>VLOOKUP($D120,商品!$A$4:$E$13,4,FALSE)</f>
        <v>2680</v>
      </c>
      <c r="H120" s="12">
        <v>14</v>
      </c>
      <c r="I120" s="9">
        <f t="shared" si="1"/>
        <v>37520</v>
      </c>
    </row>
    <row r="121" spans="1:9" x14ac:dyDescent="0.4">
      <c r="A121" s="11">
        <v>44165</v>
      </c>
      <c r="B121" s="12" t="s">
        <v>16</v>
      </c>
      <c r="C121" s="12" t="str">
        <f>VLOOKUP(B121,取引先!$A$4:$B$11,2,FALSE)</f>
        <v>さいとうスーパー</v>
      </c>
      <c r="D121" s="12" t="s">
        <v>52</v>
      </c>
      <c r="E121" s="12" t="str">
        <f>VLOOKUP($D121,商品!$A$4:$E$13,2,FALSE)</f>
        <v>スイトピー（赤）</v>
      </c>
      <c r="F121" s="12" t="str">
        <f>VLOOKUP($D121,商品!$A$4:$E$13,3,FALSE)</f>
        <v>ワイン</v>
      </c>
      <c r="G121" s="9">
        <f>VLOOKUP($D121,商品!$A$4:$E$13,4,FALSE)</f>
        <v>12600</v>
      </c>
      <c r="H121" s="12">
        <v>14</v>
      </c>
      <c r="I121" s="9">
        <f t="shared" si="1"/>
        <v>176400</v>
      </c>
    </row>
    <row r="122" spans="1:9" x14ac:dyDescent="0.4">
      <c r="A122" s="11">
        <v>44166</v>
      </c>
      <c r="B122" s="12" t="s">
        <v>21</v>
      </c>
      <c r="C122" s="12" t="str">
        <f>VLOOKUP(B122,取引先!$A$4:$B$11,2,FALSE)</f>
        <v>青山酒店</v>
      </c>
      <c r="D122" s="12" t="s">
        <v>58</v>
      </c>
      <c r="E122" s="12" t="str">
        <f>VLOOKUP($D122,商品!$A$4:$E$13,2,FALSE)</f>
        <v>薔薇（赤）</v>
      </c>
      <c r="F122" s="12" t="str">
        <f>VLOOKUP($D122,商品!$A$4:$E$13,3,FALSE)</f>
        <v>ワイン</v>
      </c>
      <c r="G122" s="9">
        <f>VLOOKUP($D122,商品!$A$4:$E$13,4,FALSE)</f>
        <v>16800</v>
      </c>
      <c r="H122" s="12">
        <v>13</v>
      </c>
      <c r="I122" s="9">
        <f t="shared" si="1"/>
        <v>218400</v>
      </c>
    </row>
    <row r="123" spans="1:9" x14ac:dyDescent="0.4">
      <c r="A123" s="11">
        <v>44166</v>
      </c>
      <c r="B123" s="12" t="s">
        <v>21</v>
      </c>
      <c r="C123" s="12" t="str">
        <f>VLOOKUP(B123,取引先!$A$4:$B$11,2,FALSE)</f>
        <v>青山酒店</v>
      </c>
      <c r="D123" s="12" t="s">
        <v>58</v>
      </c>
      <c r="E123" s="12" t="str">
        <f>VLOOKUP($D123,商品!$A$4:$E$13,2,FALSE)</f>
        <v>薔薇（赤）</v>
      </c>
      <c r="F123" s="12" t="str">
        <f>VLOOKUP($D123,商品!$A$4:$E$13,3,FALSE)</f>
        <v>ワイン</v>
      </c>
      <c r="G123" s="9">
        <f>VLOOKUP($D123,商品!$A$4:$E$13,4,FALSE)</f>
        <v>16800</v>
      </c>
      <c r="H123" s="12">
        <v>13</v>
      </c>
      <c r="I123" s="9">
        <f t="shared" si="1"/>
        <v>218400</v>
      </c>
    </row>
    <row r="124" spans="1:9" x14ac:dyDescent="0.4">
      <c r="A124" s="11">
        <v>44166</v>
      </c>
      <c r="B124" s="12" t="s">
        <v>22</v>
      </c>
      <c r="C124" s="12" t="str">
        <f>VLOOKUP(B124,取引先!$A$4:$B$11,2,FALSE)</f>
        <v>Sweet Shop</v>
      </c>
      <c r="D124" s="12" t="s">
        <v>57</v>
      </c>
      <c r="E124" s="12" t="str">
        <f>VLOOKUP($D124,商品!$A$4:$E$13,2,FALSE)</f>
        <v>クラシック　さくら</v>
      </c>
      <c r="F124" s="12" t="str">
        <f>VLOOKUP($D124,商品!$A$4:$E$13,3,FALSE)</f>
        <v>ビール</v>
      </c>
      <c r="G124" s="9">
        <f>VLOOKUP($D124,商品!$A$4:$E$13,4,FALSE)</f>
        <v>5120</v>
      </c>
      <c r="H124" s="12">
        <v>10</v>
      </c>
      <c r="I124" s="9">
        <f t="shared" si="1"/>
        <v>51200</v>
      </c>
    </row>
    <row r="125" spans="1:9" x14ac:dyDescent="0.4">
      <c r="A125" s="11">
        <v>44166</v>
      </c>
      <c r="B125" s="12" t="s">
        <v>22</v>
      </c>
      <c r="C125" s="12" t="str">
        <f>VLOOKUP(B125,取引先!$A$4:$B$11,2,FALSE)</f>
        <v>Sweet Shop</v>
      </c>
      <c r="D125" s="12" t="s">
        <v>52</v>
      </c>
      <c r="E125" s="12" t="str">
        <f>VLOOKUP($D125,商品!$A$4:$E$13,2,FALSE)</f>
        <v>スイトピー（赤）</v>
      </c>
      <c r="F125" s="12" t="str">
        <f>VLOOKUP($D125,商品!$A$4:$E$13,3,FALSE)</f>
        <v>ワイン</v>
      </c>
      <c r="G125" s="9">
        <f>VLOOKUP($D125,商品!$A$4:$E$13,4,FALSE)</f>
        <v>12600</v>
      </c>
      <c r="H125" s="12">
        <v>10</v>
      </c>
      <c r="I125" s="9">
        <f t="shared" si="1"/>
        <v>126000</v>
      </c>
    </row>
    <row r="126" spans="1:9" x14ac:dyDescent="0.4">
      <c r="A126" s="11">
        <v>44167</v>
      </c>
      <c r="B126" s="12" t="s">
        <v>16</v>
      </c>
      <c r="C126" s="12" t="str">
        <f>VLOOKUP(B126,取引先!$A$4:$B$11,2,FALSE)</f>
        <v>さいとうスーパー</v>
      </c>
      <c r="D126" s="12" t="s">
        <v>51</v>
      </c>
      <c r="E126" s="12" t="str">
        <f>VLOOKUP($D126,商品!$A$4:$E$13,2,FALSE)</f>
        <v>すずらん（白）</v>
      </c>
      <c r="F126" s="12" t="str">
        <f>VLOOKUP($D126,商品!$A$4:$E$13,3,FALSE)</f>
        <v>ワイン</v>
      </c>
      <c r="G126" s="9">
        <f>VLOOKUP($D126,商品!$A$4:$E$13,4,FALSE)</f>
        <v>15960</v>
      </c>
      <c r="H126" s="12">
        <v>24</v>
      </c>
      <c r="I126" s="9">
        <f t="shared" si="1"/>
        <v>383040</v>
      </c>
    </row>
    <row r="127" spans="1:9" x14ac:dyDescent="0.4">
      <c r="A127" s="11">
        <v>44167</v>
      </c>
      <c r="B127" s="12" t="s">
        <v>16</v>
      </c>
      <c r="C127" s="12" t="str">
        <f>VLOOKUP(B127,取引先!$A$4:$B$11,2,FALSE)</f>
        <v>さいとうスーパー</v>
      </c>
      <c r="D127" s="12" t="s">
        <v>55</v>
      </c>
      <c r="E127" s="12" t="str">
        <f>VLOOKUP($D127,商品!$A$4:$E$13,2,FALSE)</f>
        <v>カサブランカ（白）</v>
      </c>
      <c r="F127" s="12" t="str">
        <f>VLOOKUP($D127,商品!$A$4:$E$13,3,FALSE)</f>
        <v>ワイン</v>
      </c>
      <c r="G127" s="9">
        <f>VLOOKUP($D127,商品!$A$4:$E$13,4,FALSE)</f>
        <v>29400</v>
      </c>
      <c r="H127" s="12">
        <v>19</v>
      </c>
      <c r="I127" s="9">
        <f t="shared" si="1"/>
        <v>558600</v>
      </c>
    </row>
    <row r="128" spans="1:9" x14ac:dyDescent="0.4">
      <c r="A128" s="11">
        <v>44167</v>
      </c>
      <c r="B128" s="12" t="s">
        <v>16</v>
      </c>
      <c r="C128" s="12" t="str">
        <f>VLOOKUP(B128,取引先!$A$4:$B$11,2,FALSE)</f>
        <v>さいとうスーパー</v>
      </c>
      <c r="D128" s="12" t="s">
        <v>58</v>
      </c>
      <c r="E128" s="12" t="str">
        <f>VLOOKUP($D128,商品!$A$4:$E$13,2,FALSE)</f>
        <v>薔薇（赤）</v>
      </c>
      <c r="F128" s="12" t="str">
        <f>VLOOKUP($D128,商品!$A$4:$E$13,3,FALSE)</f>
        <v>ワイン</v>
      </c>
      <c r="G128" s="9">
        <f>VLOOKUP($D128,商品!$A$4:$E$13,4,FALSE)</f>
        <v>16800</v>
      </c>
      <c r="H128" s="12">
        <v>24</v>
      </c>
      <c r="I128" s="9">
        <f t="shared" si="1"/>
        <v>403200</v>
      </c>
    </row>
    <row r="129" spans="1:9" x14ac:dyDescent="0.4">
      <c r="A129" s="11">
        <v>44167</v>
      </c>
      <c r="B129" s="12" t="s">
        <v>16</v>
      </c>
      <c r="C129" s="12" t="str">
        <f>VLOOKUP(B129,取引先!$A$4:$B$11,2,FALSE)</f>
        <v>さいとうスーパー</v>
      </c>
      <c r="D129" s="12" t="s">
        <v>53</v>
      </c>
      <c r="E129" s="12" t="str">
        <f>VLOOKUP($D129,商品!$A$4:$E$13,2,FALSE)</f>
        <v>SAKURA BEER</v>
      </c>
      <c r="F129" s="12" t="str">
        <f>VLOOKUP($D129,商品!$A$4:$E$13,3,FALSE)</f>
        <v>ビール</v>
      </c>
      <c r="G129" s="9">
        <f>VLOOKUP($D129,商品!$A$4:$E$13,4,FALSE)</f>
        <v>3960</v>
      </c>
      <c r="H129" s="12">
        <v>19</v>
      </c>
      <c r="I129" s="9">
        <f t="shared" si="1"/>
        <v>75240</v>
      </c>
    </row>
    <row r="130" spans="1:9" x14ac:dyDescent="0.4">
      <c r="A130" s="11">
        <v>44168</v>
      </c>
      <c r="B130" s="12" t="s">
        <v>18</v>
      </c>
      <c r="C130" s="12" t="str">
        <f>VLOOKUP(B130,取引先!$A$4:$B$11,2,FALSE)</f>
        <v>成田ストア</v>
      </c>
      <c r="D130" s="12" t="s">
        <v>60</v>
      </c>
      <c r="E130" s="12" t="str">
        <f>VLOOKUP($D130,商品!$A$4:$E$13,2,FALSE)</f>
        <v>MOMO</v>
      </c>
      <c r="F130" s="12" t="str">
        <f>VLOOKUP($D130,商品!$A$4:$E$13,3,FALSE)</f>
        <v>発泡酒</v>
      </c>
      <c r="G130" s="9">
        <f>VLOOKUP($D130,商品!$A$4:$E$13,4,FALSE)</f>
        <v>2680</v>
      </c>
      <c r="H130" s="12">
        <v>9</v>
      </c>
      <c r="I130" s="9">
        <f t="shared" si="1"/>
        <v>24120</v>
      </c>
    </row>
    <row r="131" spans="1:9" x14ac:dyDescent="0.4">
      <c r="A131" s="11">
        <v>44168</v>
      </c>
      <c r="B131" s="12" t="s">
        <v>18</v>
      </c>
      <c r="C131" s="12" t="str">
        <f>VLOOKUP(B131,取引先!$A$4:$B$11,2,FALSE)</f>
        <v>成田ストア</v>
      </c>
      <c r="D131" s="12" t="s">
        <v>51</v>
      </c>
      <c r="E131" s="12" t="str">
        <f>VLOOKUP($D131,商品!$A$4:$E$13,2,FALSE)</f>
        <v>すずらん（白）</v>
      </c>
      <c r="F131" s="12" t="str">
        <f>VLOOKUP($D131,商品!$A$4:$E$13,3,FALSE)</f>
        <v>ワイン</v>
      </c>
      <c r="G131" s="9">
        <f>VLOOKUP($D131,商品!$A$4:$E$13,4,FALSE)</f>
        <v>15960</v>
      </c>
      <c r="H131" s="12">
        <v>10</v>
      </c>
      <c r="I131" s="9">
        <f t="shared" si="1"/>
        <v>159600</v>
      </c>
    </row>
    <row r="132" spans="1:9" x14ac:dyDescent="0.4">
      <c r="A132" s="11">
        <v>44168</v>
      </c>
      <c r="B132" s="12" t="s">
        <v>18</v>
      </c>
      <c r="C132" s="12" t="str">
        <f>VLOOKUP(B132,取引先!$A$4:$B$11,2,FALSE)</f>
        <v>成田ストア</v>
      </c>
      <c r="D132" s="12" t="s">
        <v>55</v>
      </c>
      <c r="E132" s="12" t="str">
        <f>VLOOKUP($D132,商品!$A$4:$E$13,2,FALSE)</f>
        <v>カサブランカ（白）</v>
      </c>
      <c r="F132" s="12" t="str">
        <f>VLOOKUP($D132,商品!$A$4:$E$13,3,FALSE)</f>
        <v>ワイン</v>
      </c>
      <c r="G132" s="9">
        <f>VLOOKUP($D132,商品!$A$4:$E$13,4,FALSE)</f>
        <v>29400</v>
      </c>
      <c r="H132" s="12">
        <v>9</v>
      </c>
      <c r="I132" s="9">
        <f t="shared" ref="I132:I195" si="2">G132*H132</f>
        <v>264600</v>
      </c>
    </row>
    <row r="133" spans="1:9" x14ac:dyDescent="0.4">
      <c r="A133" s="11">
        <v>44168</v>
      </c>
      <c r="B133" s="12" t="s">
        <v>18</v>
      </c>
      <c r="C133" s="12" t="str">
        <f>VLOOKUP(B133,取引先!$A$4:$B$11,2,FALSE)</f>
        <v>成田ストア</v>
      </c>
      <c r="D133" s="12" t="s">
        <v>52</v>
      </c>
      <c r="E133" s="12" t="str">
        <f>VLOOKUP($D133,商品!$A$4:$E$13,2,FALSE)</f>
        <v>スイトピー（赤）</v>
      </c>
      <c r="F133" s="12" t="str">
        <f>VLOOKUP($D133,商品!$A$4:$E$13,3,FALSE)</f>
        <v>ワイン</v>
      </c>
      <c r="G133" s="9">
        <f>VLOOKUP($D133,商品!$A$4:$E$13,4,FALSE)</f>
        <v>12600</v>
      </c>
      <c r="H133" s="12">
        <v>10</v>
      </c>
      <c r="I133" s="9">
        <f t="shared" si="2"/>
        <v>126000</v>
      </c>
    </row>
    <row r="134" spans="1:9" x14ac:dyDescent="0.4">
      <c r="A134" s="11">
        <v>44169</v>
      </c>
      <c r="B134" s="12" t="s">
        <v>15</v>
      </c>
      <c r="C134" s="12" t="str">
        <f>VLOOKUP(B134,取引先!$A$4:$B$11,2,FALSE)</f>
        <v>加藤酒店</v>
      </c>
      <c r="D134" s="12" t="s">
        <v>57</v>
      </c>
      <c r="E134" s="12" t="str">
        <f>VLOOKUP($D134,商品!$A$4:$E$13,2,FALSE)</f>
        <v>クラシック　さくら</v>
      </c>
      <c r="F134" s="12" t="str">
        <f>VLOOKUP($D134,商品!$A$4:$E$13,3,FALSE)</f>
        <v>ビール</v>
      </c>
      <c r="G134" s="9">
        <f>VLOOKUP($D134,商品!$A$4:$E$13,4,FALSE)</f>
        <v>5120</v>
      </c>
      <c r="H134" s="12">
        <v>22</v>
      </c>
      <c r="I134" s="9">
        <f t="shared" si="2"/>
        <v>112640</v>
      </c>
    </row>
    <row r="135" spans="1:9" x14ac:dyDescent="0.4">
      <c r="A135" s="11">
        <v>44169</v>
      </c>
      <c r="B135" s="12" t="s">
        <v>15</v>
      </c>
      <c r="C135" s="12" t="str">
        <f>VLOOKUP(B135,取引先!$A$4:$B$11,2,FALSE)</f>
        <v>加藤酒店</v>
      </c>
      <c r="D135" s="12" t="s">
        <v>59</v>
      </c>
      <c r="E135" s="12" t="str">
        <f>VLOOKUP($D135,商品!$A$4:$E$13,2,FALSE)</f>
        <v>マーガレット</v>
      </c>
      <c r="F135" s="12" t="str">
        <f>VLOOKUP($D135,商品!$A$4:$E$13,3,FALSE)</f>
        <v>発泡酒</v>
      </c>
      <c r="G135" s="9">
        <f>VLOOKUP($D135,商品!$A$4:$E$13,4,FALSE)</f>
        <v>2540</v>
      </c>
      <c r="H135" s="12">
        <v>22</v>
      </c>
      <c r="I135" s="9">
        <f t="shared" si="2"/>
        <v>55880</v>
      </c>
    </row>
    <row r="136" spans="1:9" x14ac:dyDescent="0.4">
      <c r="A136" s="11">
        <v>44170</v>
      </c>
      <c r="B136" s="12" t="s">
        <v>22</v>
      </c>
      <c r="C136" s="12" t="str">
        <f>VLOOKUP(B136,取引先!$A$4:$B$11,2,FALSE)</f>
        <v>Sweet Shop</v>
      </c>
      <c r="D136" s="12" t="s">
        <v>54</v>
      </c>
      <c r="E136" s="12" t="str">
        <f>VLOOKUP($D136,商品!$A$4:$E$13,2,FALSE)</f>
        <v>季節限定　シクラメン</v>
      </c>
      <c r="F136" s="12" t="str">
        <f>VLOOKUP($D136,商品!$A$4:$E$13,3,FALSE)</f>
        <v>ビール</v>
      </c>
      <c r="G136" s="9">
        <f>VLOOKUP($D136,商品!$A$4:$E$13,4,FALSE)</f>
        <v>3960</v>
      </c>
      <c r="H136" s="12">
        <v>16</v>
      </c>
      <c r="I136" s="9">
        <f t="shared" si="2"/>
        <v>63360</v>
      </c>
    </row>
    <row r="137" spans="1:9" x14ac:dyDescent="0.4">
      <c r="A137" s="11">
        <v>44170</v>
      </c>
      <c r="B137" s="12" t="s">
        <v>22</v>
      </c>
      <c r="C137" s="12" t="str">
        <f>VLOOKUP(B137,取引先!$A$4:$B$11,2,FALSE)</f>
        <v>Sweet Shop</v>
      </c>
      <c r="D137" s="12" t="s">
        <v>58</v>
      </c>
      <c r="E137" s="12" t="str">
        <f>VLOOKUP($D137,商品!$A$4:$E$13,2,FALSE)</f>
        <v>薔薇（赤）</v>
      </c>
      <c r="F137" s="12" t="str">
        <f>VLOOKUP($D137,商品!$A$4:$E$13,3,FALSE)</f>
        <v>ワイン</v>
      </c>
      <c r="G137" s="9">
        <f>VLOOKUP($D137,商品!$A$4:$E$13,4,FALSE)</f>
        <v>16800</v>
      </c>
      <c r="H137" s="12">
        <v>16</v>
      </c>
      <c r="I137" s="9">
        <f t="shared" si="2"/>
        <v>268800</v>
      </c>
    </row>
    <row r="138" spans="1:9" x14ac:dyDescent="0.4">
      <c r="A138" s="11">
        <v>44171</v>
      </c>
      <c r="B138" s="12" t="s">
        <v>21</v>
      </c>
      <c r="C138" s="12" t="str">
        <f>VLOOKUP(B138,取引先!$A$4:$B$11,2,FALSE)</f>
        <v>青山酒店</v>
      </c>
      <c r="D138" s="12" t="s">
        <v>53</v>
      </c>
      <c r="E138" s="12" t="str">
        <f>VLOOKUP($D138,商品!$A$4:$E$13,2,FALSE)</f>
        <v>SAKURA BEER</v>
      </c>
      <c r="F138" s="12" t="str">
        <f>VLOOKUP($D138,商品!$A$4:$E$13,3,FALSE)</f>
        <v>ビール</v>
      </c>
      <c r="G138" s="9">
        <f>VLOOKUP($D138,商品!$A$4:$E$13,4,FALSE)</f>
        <v>3960</v>
      </c>
      <c r="H138" s="12">
        <v>16</v>
      </c>
      <c r="I138" s="9">
        <f t="shared" si="2"/>
        <v>63360</v>
      </c>
    </row>
    <row r="139" spans="1:9" x14ac:dyDescent="0.4">
      <c r="A139" s="11">
        <v>44171</v>
      </c>
      <c r="B139" s="12" t="s">
        <v>21</v>
      </c>
      <c r="C139" s="12" t="str">
        <f>VLOOKUP(B139,取引先!$A$4:$B$11,2,FALSE)</f>
        <v>青山酒店</v>
      </c>
      <c r="D139" s="12" t="s">
        <v>53</v>
      </c>
      <c r="E139" s="12" t="str">
        <f>VLOOKUP($D139,商品!$A$4:$E$13,2,FALSE)</f>
        <v>SAKURA BEER</v>
      </c>
      <c r="F139" s="12" t="str">
        <f>VLOOKUP($D139,商品!$A$4:$E$13,3,FALSE)</f>
        <v>ビール</v>
      </c>
      <c r="G139" s="9">
        <f>VLOOKUP($D139,商品!$A$4:$E$13,4,FALSE)</f>
        <v>3960</v>
      </c>
      <c r="H139" s="12">
        <v>16</v>
      </c>
      <c r="I139" s="9">
        <f t="shared" si="2"/>
        <v>63360</v>
      </c>
    </row>
    <row r="140" spans="1:9" x14ac:dyDescent="0.4">
      <c r="A140" s="11">
        <v>44172</v>
      </c>
      <c r="B140" s="12" t="s">
        <v>22</v>
      </c>
      <c r="C140" s="12" t="str">
        <f>VLOOKUP(B140,取引先!$A$4:$B$11,2,FALSE)</f>
        <v>Sweet Shop</v>
      </c>
      <c r="D140" s="12" t="s">
        <v>59</v>
      </c>
      <c r="E140" s="12" t="str">
        <f>VLOOKUP($D140,商品!$A$4:$E$13,2,FALSE)</f>
        <v>マーガレット</v>
      </c>
      <c r="F140" s="12" t="str">
        <f>VLOOKUP($D140,商品!$A$4:$E$13,3,FALSE)</f>
        <v>発泡酒</v>
      </c>
      <c r="G140" s="9">
        <f>VLOOKUP($D140,商品!$A$4:$E$13,4,FALSE)</f>
        <v>2540</v>
      </c>
      <c r="H140" s="12">
        <v>19</v>
      </c>
      <c r="I140" s="9">
        <f t="shared" si="2"/>
        <v>48260</v>
      </c>
    </row>
    <row r="141" spans="1:9" x14ac:dyDescent="0.4">
      <c r="A141" s="11">
        <v>44172</v>
      </c>
      <c r="B141" s="12" t="s">
        <v>22</v>
      </c>
      <c r="C141" s="12" t="str">
        <f>VLOOKUP(B141,取引先!$A$4:$B$11,2,FALSE)</f>
        <v>Sweet Shop</v>
      </c>
      <c r="D141" s="12" t="s">
        <v>53</v>
      </c>
      <c r="E141" s="12" t="str">
        <f>VLOOKUP($D141,商品!$A$4:$E$13,2,FALSE)</f>
        <v>SAKURA BEER</v>
      </c>
      <c r="F141" s="12" t="str">
        <f>VLOOKUP($D141,商品!$A$4:$E$13,3,FALSE)</f>
        <v>ビール</v>
      </c>
      <c r="G141" s="9">
        <f>VLOOKUP($D141,商品!$A$4:$E$13,4,FALSE)</f>
        <v>3960</v>
      </c>
      <c r="H141" s="12">
        <v>19</v>
      </c>
      <c r="I141" s="9">
        <f t="shared" si="2"/>
        <v>75240</v>
      </c>
    </row>
    <row r="142" spans="1:9" x14ac:dyDescent="0.4">
      <c r="A142" s="11">
        <v>44173</v>
      </c>
      <c r="B142" s="12" t="s">
        <v>15</v>
      </c>
      <c r="C142" s="12" t="str">
        <f>VLOOKUP(B142,取引先!$A$4:$B$11,2,FALSE)</f>
        <v>加藤酒店</v>
      </c>
      <c r="D142" s="12" t="s">
        <v>54</v>
      </c>
      <c r="E142" s="12" t="str">
        <f>VLOOKUP($D142,商品!$A$4:$E$13,2,FALSE)</f>
        <v>季節限定　シクラメン</v>
      </c>
      <c r="F142" s="12" t="str">
        <f>VLOOKUP($D142,商品!$A$4:$E$13,3,FALSE)</f>
        <v>ビール</v>
      </c>
      <c r="G142" s="9">
        <f>VLOOKUP($D142,商品!$A$4:$E$13,4,FALSE)</f>
        <v>3960</v>
      </c>
      <c r="H142" s="12">
        <v>23</v>
      </c>
      <c r="I142" s="9">
        <f t="shared" si="2"/>
        <v>91080</v>
      </c>
    </row>
    <row r="143" spans="1:9" x14ac:dyDescent="0.4">
      <c r="A143" s="11">
        <v>44173</v>
      </c>
      <c r="B143" s="12" t="s">
        <v>15</v>
      </c>
      <c r="C143" s="12" t="str">
        <f>VLOOKUP(B143,取引先!$A$4:$B$11,2,FALSE)</f>
        <v>加藤酒店</v>
      </c>
      <c r="D143" s="12" t="s">
        <v>60</v>
      </c>
      <c r="E143" s="12" t="str">
        <f>VLOOKUP($D143,商品!$A$4:$E$13,2,FALSE)</f>
        <v>MOMO</v>
      </c>
      <c r="F143" s="12" t="str">
        <f>VLOOKUP($D143,商品!$A$4:$E$13,3,FALSE)</f>
        <v>発泡酒</v>
      </c>
      <c r="G143" s="9">
        <f>VLOOKUP($D143,商品!$A$4:$E$13,4,FALSE)</f>
        <v>2680</v>
      </c>
      <c r="H143" s="12">
        <v>23</v>
      </c>
      <c r="I143" s="9">
        <f t="shared" si="2"/>
        <v>61640</v>
      </c>
    </row>
    <row r="144" spans="1:9" x14ac:dyDescent="0.4">
      <c r="A144" s="11">
        <v>44173</v>
      </c>
      <c r="B144" s="12" t="s">
        <v>16</v>
      </c>
      <c r="C144" s="12" t="str">
        <f>VLOOKUP(B144,取引先!$A$4:$B$11,2,FALSE)</f>
        <v>さいとうスーパー</v>
      </c>
      <c r="D144" s="12" t="s">
        <v>52</v>
      </c>
      <c r="E144" s="12" t="str">
        <f>VLOOKUP($D144,商品!$A$4:$E$13,2,FALSE)</f>
        <v>スイトピー（赤）</v>
      </c>
      <c r="F144" s="12" t="str">
        <f>VLOOKUP($D144,商品!$A$4:$E$13,3,FALSE)</f>
        <v>ワイン</v>
      </c>
      <c r="G144" s="9">
        <f>VLOOKUP($D144,商品!$A$4:$E$13,4,FALSE)</f>
        <v>12600</v>
      </c>
      <c r="H144" s="12">
        <v>14</v>
      </c>
      <c r="I144" s="9">
        <f t="shared" si="2"/>
        <v>176400</v>
      </c>
    </row>
    <row r="145" spans="1:9" x14ac:dyDescent="0.4">
      <c r="A145" s="11">
        <v>44173</v>
      </c>
      <c r="B145" s="12" t="s">
        <v>16</v>
      </c>
      <c r="C145" s="12" t="str">
        <f>VLOOKUP(B145,取引先!$A$4:$B$11,2,FALSE)</f>
        <v>さいとうスーパー</v>
      </c>
      <c r="D145" s="12" t="s">
        <v>56</v>
      </c>
      <c r="E145" s="12" t="str">
        <f>VLOOKUP($D145,商品!$A$4:$E$13,2,FALSE)</f>
        <v>SAKURA レッドラベル</v>
      </c>
      <c r="F145" s="12" t="str">
        <f>VLOOKUP($D145,商品!$A$4:$E$13,3,FALSE)</f>
        <v>ビール</v>
      </c>
      <c r="G145" s="9">
        <f>VLOOKUP($D145,商品!$A$4:$E$13,4,FALSE)</f>
        <v>3960</v>
      </c>
      <c r="H145" s="12">
        <v>14</v>
      </c>
      <c r="I145" s="9">
        <f t="shared" si="2"/>
        <v>55440</v>
      </c>
    </row>
    <row r="146" spans="1:9" x14ac:dyDescent="0.4">
      <c r="A146" s="11">
        <v>44174</v>
      </c>
      <c r="B146" s="12" t="s">
        <v>22</v>
      </c>
      <c r="C146" s="12" t="str">
        <f>VLOOKUP(B146,取引先!$A$4:$B$11,2,FALSE)</f>
        <v>Sweet Shop</v>
      </c>
      <c r="D146" s="12" t="s">
        <v>60</v>
      </c>
      <c r="E146" s="12" t="str">
        <f>VLOOKUP($D146,商品!$A$4:$E$13,2,FALSE)</f>
        <v>MOMO</v>
      </c>
      <c r="F146" s="12" t="str">
        <f>VLOOKUP($D146,商品!$A$4:$E$13,3,FALSE)</f>
        <v>発泡酒</v>
      </c>
      <c r="G146" s="9">
        <f>VLOOKUP($D146,商品!$A$4:$E$13,4,FALSE)</f>
        <v>2680</v>
      </c>
      <c r="H146" s="12">
        <v>19</v>
      </c>
      <c r="I146" s="9">
        <f t="shared" si="2"/>
        <v>50920</v>
      </c>
    </row>
    <row r="147" spans="1:9" x14ac:dyDescent="0.4">
      <c r="A147" s="11">
        <v>44174</v>
      </c>
      <c r="B147" s="12" t="s">
        <v>22</v>
      </c>
      <c r="C147" s="12" t="str">
        <f>VLOOKUP(B147,取引先!$A$4:$B$11,2,FALSE)</f>
        <v>Sweet Shop</v>
      </c>
      <c r="D147" s="12" t="s">
        <v>56</v>
      </c>
      <c r="E147" s="12" t="str">
        <f>VLOOKUP($D147,商品!$A$4:$E$13,2,FALSE)</f>
        <v>SAKURA レッドラベル</v>
      </c>
      <c r="F147" s="12" t="str">
        <f>VLOOKUP($D147,商品!$A$4:$E$13,3,FALSE)</f>
        <v>ビール</v>
      </c>
      <c r="G147" s="9">
        <f>VLOOKUP($D147,商品!$A$4:$E$13,4,FALSE)</f>
        <v>3960</v>
      </c>
      <c r="H147" s="12">
        <v>19</v>
      </c>
      <c r="I147" s="9">
        <f t="shared" si="2"/>
        <v>75240</v>
      </c>
    </row>
    <row r="148" spans="1:9" x14ac:dyDescent="0.4">
      <c r="A148" s="11">
        <v>44174</v>
      </c>
      <c r="B148" s="12" t="s">
        <v>18</v>
      </c>
      <c r="C148" s="12" t="str">
        <f>VLOOKUP(B148,取引先!$A$4:$B$11,2,FALSE)</f>
        <v>成田ストア</v>
      </c>
      <c r="D148" s="12" t="s">
        <v>55</v>
      </c>
      <c r="E148" s="12" t="str">
        <f>VLOOKUP($D148,商品!$A$4:$E$13,2,FALSE)</f>
        <v>カサブランカ（白）</v>
      </c>
      <c r="F148" s="12" t="str">
        <f>VLOOKUP($D148,商品!$A$4:$E$13,3,FALSE)</f>
        <v>ワイン</v>
      </c>
      <c r="G148" s="9">
        <f>VLOOKUP($D148,商品!$A$4:$E$13,4,FALSE)</f>
        <v>29400</v>
      </c>
      <c r="H148" s="12">
        <v>17</v>
      </c>
      <c r="I148" s="9">
        <f t="shared" si="2"/>
        <v>499800</v>
      </c>
    </row>
    <row r="149" spans="1:9" x14ac:dyDescent="0.4">
      <c r="A149" s="11">
        <v>44174</v>
      </c>
      <c r="B149" s="12" t="s">
        <v>18</v>
      </c>
      <c r="C149" s="12" t="str">
        <f>VLOOKUP(B149,取引先!$A$4:$B$11,2,FALSE)</f>
        <v>成田ストア</v>
      </c>
      <c r="D149" s="12" t="s">
        <v>58</v>
      </c>
      <c r="E149" s="12" t="str">
        <f>VLOOKUP($D149,商品!$A$4:$E$13,2,FALSE)</f>
        <v>薔薇（赤）</v>
      </c>
      <c r="F149" s="12" t="str">
        <f>VLOOKUP($D149,商品!$A$4:$E$13,3,FALSE)</f>
        <v>ワイン</v>
      </c>
      <c r="G149" s="9">
        <f>VLOOKUP($D149,商品!$A$4:$E$13,4,FALSE)</f>
        <v>16800</v>
      </c>
      <c r="H149" s="12">
        <v>17</v>
      </c>
      <c r="I149" s="9">
        <f t="shared" si="2"/>
        <v>285600</v>
      </c>
    </row>
    <row r="150" spans="1:9" x14ac:dyDescent="0.4">
      <c r="A150" s="11">
        <v>44175</v>
      </c>
      <c r="B150" s="12" t="s">
        <v>21</v>
      </c>
      <c r="C150" s="12" t="str">
        <f>VLOOKUP(B150,取引先!$A$4:$B$11,2,FALSE)</f>
        <v>青山酒店</v>
      </c>
      <c r="D150" s="12" t="s">
        <v>56</v>
      </c>
      <c r="E150" s="12" t="str">
        <f>VLOOKUP($D150,商品!$A$4:$E$13,2,FALSE)</f>
        <v>SAKURA レッドラベル</v>
      </c>
      <c r="F150" s="12" t="str">
        <f>VLOOKUP($D150,商品!$A$4:$E$13,3,FALSE)</f>
        <v>ビール</v>
      </c>
      <c r="G150" s="9">
        <f>VLOOKUP($D150,商品!$A$4:$E$13,4,FALSE)</f>
        <v>3960</v>
      </c>
      <c r="H150" s="12">
        <v>20</v>
      </c>
      <c r="I150" s="9">
        <f t="shared" si="2"/>
        <v>79200</v>
      </c>
    </row>
    <row r="151" spans="1:9" x14ac:dyDescent="0.4">
      <c r="A151" s="11">
        <v>44175</v>
      </c>
      <c r="B151" s="12" t="s">
        <v>21</v>
      </c>
      <c r="C151" s="12" t="str">
        <f>VLOOKUP(B151,取引先!$A$4:$B$11,2,FALSE)</f>
        <v>青山酒店</v>
      </c>
      <c r="D151" s="12" t="s">
        <v>56</v>
      </c>
      <c r="E151" s="12" t="str">
        <f>VLOOKUP($D151,商品!$A$4:$E$13,2,FALSE)</f>
        <v>SAKURA レッドラベル</v>
      </c>
      <c r="F151" s="12" t="str">
        <f>VLOOKUP($D151,商品!$A$4:$E$13,3,FALSE)</f>
        <v>ビール</v>
      </c>
      <c r="G151" s="9">
        <f>VLOOKUP($D151,商品!$A$4:$E$13,4,FALSE)</f>
        <v>3960</v>
      </c>
      <c r="H151" s="12">
        <v>20</v>
      </c>
      <c r="I151" s="9">
        <f t="shared" si="2"/>
        <v>79200</v>
      </c>
    </row>
    <row r="152" spans="1:9" x14ac:dyDescent="0.4">
      <c r="A152" s="11">
        <v>44175</v>
      </c>
      <c r="B152" s="12" t="s">
        <v>15</v>
      </c>
      <c r="C152" s="12" t="str">
        <f>VLOOKUP(B152,取引先!$A$4:$B$11,2,FALSE)</f>
        <v>加藤酒店</v>
      </c>
      <c r="D152" s="12" t="s">
        <v>59</v>
      </c>
      <c r="E152" s="12" t="str">
        <f>VLOOKUP($D152,商品!$A$4:$E$13,2,FALSE)</f>
        <v>マーガレット</v>
      </c>
      <c r="F152" s="12" t="str">
        <f>VLOOKUP($D152,商品!$A$4:$E$13,3,FALSE)</f>
        <v>発泡酒</v>
      </c>
      <c r="G152" s="9">
        <f>VLOOKUP($D152,商品!$A$4:$E$13,4,FALSE)</f>
        <v>2540</v>
      </c>
      <c r="H152" s="12">
        <v>22</v>
      </c>
      <c r="I152" s="9">
        <f t="shared" si="2"/>
        <v>55880</v>
      </c>
    </row>
    <row r="153" spans="1:9" x14ac:dyDescent="0.4">
      <c r="A153" s="11">
        <v>44175</v>
      </c>
      <c r="B153" s="12" t="s">
        <v>15</v>
      </c>
      <c r="C153" s="12" t="str">
        <f>VLOOKUP(B153,取引先!$A$4:$B$11,2,FALSE)</f>
        <v>加藤酒店</v>
      </c>
      <c r="D153" s="12" t="s">
        <v>51</v>
      </c>
      <c r="E153" s="12" t="str">
        <f>VLOOKUP($D153,商品!$A$4:$E$13,2,FALSE)</f>
        <v>すずらん（白）</v>
      </c>
      <c r="F153" s="12" t="str">
        <f>VLOOKUP($D153,商品!$A$4:$E$13,3,FALSE)</f>
        <v>ワイン</v>
      </c>
      <c r="G153" s="9">
        <f>VLOOKUP($D153,商品!$A$4:$E$13,4,FALSE)</f>
        <v>15960</v>
      </c>
      <c r="H153" s="12">
        <v>22</v>
      </c>
      <c r="I153" s="9">
        <f t="shared" si="2"/>
        <v>351120</v>
      </c>
    </row>
    <row r="154" spans="1:9" x14ac:dyDescent="0.4">
      <c r="A154" s="11">
        <v>44176</v>
      </c>
      <c r="B154" s="12" t="s">
        <v>22</v>
      </c>
      <c r="C154" s="12" t="str">
        <f>VLOOKUP(B154,取引先!$A$4:$B$11,2,FALSE)</f>
        <v>Sweet Shop</v>
      </c>
      <c r="D154" s="12" t="s">
        <v>51</v>
      </c>
      <c r="E154" s="12" t="str">
        <f>VLOOKUP($D154,商品!$A$4:$E$13,2,FALSE)</f>
        <v>すずらん（白）</v>
      </c>
      <c r="F154" s="12" t="str">
        <f>VLOOKUP($D154,商品!$A$4:$E$13,3,FALSE)</f>
        <v>ワイン</v>
      </c>
      <c r="G154" s="9">
        <f>VLOOKUP($D154,商品!$A$4:$E$13,4,FALSE)</f>
        <v>15960</v>
      </c>
      <c r="H154" s="12">
        <v>19</v>
      </c>
      <c r="I154" s="9">
        <f t="shared" si="2"/>
        <v>303240</v>
      </c>
    </row>
    <row r="155" spans="1:9" x14ac:dyDescent="0.4">
      <c r="A155" s="11">
        <v>44176</v>
      </c>
      <c r="B155" s="12" t="s">
        <v>22</v>
      </c>
      <c r="C155" s="12" t="str">
        <f>VLOOKUP(B155,取引先!$A$4:$B$11,2,FALSE)</f>
        <v>Sweet Shop</v>
      </c>
      <c r="D155" s="12" t="s">
        <v>55</v>
      </c>
      <c r="E155" s="12" t="str">
        <f>VLOOKUP($D155,商品!$A$4:$E$13,2,FALSE)</f>
        <v>カサブランカ（白）</v>
      </c>
      <c r="F155" s="12" t="str">
        <f>VLOOKUP($D155,商品!$A$4:$E$13,3,FALSE)</f>
        <v>ワイン</v>
      </c>
      <c r="G155" s="9">
        <f>VLOOKUP($D155,商品!$A$4:$E$13,4,FALSE)</f>
        <v>29400</v>
      </c>
      <c r="H155" s="12">
        <v>21</v>
      </c>
      <c r="I155" s="9">
        <f t="shared" si="2"/>
        <v>617400</v>
      </c>
    </row>
    <row r="156" spans="1:9" x14ac:dyDescent="0.4">
      <c r="A156" s="11">
        <v>44176</v>
      </c>
      <c r="B156" s="12" t="s">
        <v>22</v>
      </c>
      <c r="C156" s="12" t="str">
        <f>VLOOKUP(B156,取引先!$A$4:$B$11,2,FALSE)</f>
        <v>Sweet Shop</v>
      </c>
      <c r="D156" s="12" t="s">
        <v>57</v>
      </c>
      <c r="E156" s="12" t="str">
        <f>VLOOKUP($D156,商品!$A$4:$E$13,2,FALSE)</f>
        <v>クラシック　さくら</v>
      </c>
      <c r="F156" s="12" t="str">
        <f>VLOOKUP($D156,商品!$A$4:$E$13,3,FALSE)</f>
        <v>ビール</v>
      </c>
      <c r="G156" s="9">
        <f>VLOOKUP($D156,商品!$A$4:$E$13,4,FALSE)</f>
        <v>5120</v>
      </c>
      <c r="H156" s="12">
        <v>19</v>
      </c>
      <c r="I156" s="9">
        <f t="shared" si="2"/>
        <v>97280</v>
      </c>
    </row>
    <row r="157" spans="1:9" x14ac:dyDescent="0.4">
      <c r="A157" s="11">
        <v>44176</v>
      </c>
      <c r="B157" s="12" t="s">
        <v>22</v>
      </c>
      <c r="C157" s="12" t="str">
        <f>VLOOKUP(B157,取引先!$A$4:$B$11,2,FALSE)</f>
        <v>Sweet Shop</v>
      </c>
      <c r="D157" s="12" t="s">
        <v>54</v>
      </c>
      <c r="E157" s="12" t="str">
        <f>VLOOKUP($D157,商品!$A$4:$E$13,2,FALSE)</f>
        <v>季節限定　シクラメン</v>
      </c>
      <c r="F157" s="12" t="str">
        <f>VLOOKUP($D157,商品!$A$4:$E$13,3,FALSE)</f>
        <v>ビール</v>
      </c>
      <c r="G157" s="9">
        <f>VLOOKUP($D157,商品!$A$4:$E$13,4,FALSE)</f>
        <v>3960</v>
      </c>
      <c r="H157" s="12">
        <v>21</v>
      </c>
      <c r="I157" s="9">
        <f t="shared" si="2"/>
        <v>83160</v>
      </c>
    </row>
    <row r="158" spans="1:9" x14ac:dyDescent="0.4">
      <c r="A158" s="11">
        <v>44177</v>
      </c>
      <c r="B158" s="12" t="s">
        <v>16</v>
      </c>
      <c r="C158" s="12" t="str">
        <f>VLOOKUP(B158,取引先!$A$4:$B$11,2,FALSE)</f>
        <v>さいとうスーパー</v>
      </c>
      <c r="D158" s="12" t="s">
        <v>58</v>
      </c>
      <c r="E158" s="12" t="str">
        <f>VLOOKUP($D158,商品!$A$4:$E$13,2,FALSE)</f>
        <v>薔薇（赤）</v>
      </c>
      <c r="F158" s="12" t="str">
        <f>VLOOKUP($D158,商品!$A$4:$E$13,3,FALSE)</f>
        <v>ワイン</v>
      </c>
      <c r="G158" s="9">
        <f>VLOOKUP($D158,商品!$A$4:$E$13,4,FALSE)</f>
        <v>16800</v>
      </c>
      <c r="H158" s="12">
        <v>9</v>
      </c>
      <c r="I158" s="9">
        <f t="shared" si="2"/>
        <v>151200</v>
      </c>
    </row>
    <row r="159" spans="1:9" x14ac:dyDescent="0.4">
      <c r="A159" s="11">
        <v>44177</v>
      </c>
      <c r="B159" s="12" t="s">
        <v>16</v>
      </c>
      <c r="C159" s="12" t="str">
        <f>VLOOKUP(B159,取引先!$A$4:$B$11,2,FALSE)</f>
        <v>さいとうスーパー</v>
      </c>
      <c r="D159" s="12" t="s">
        <v>57</v>
      </c>
      <c r="E159" s="12" t="str">
        <f>VLOOKUP($D159,商品!$A$4:$E$13,2,FALSE)</f>
        <v>クラシック　さくら</v>
      </c>
      <c r="F159" s="12" t="str">
        <f>VLOOKUP($D159,商品!$A$4:$E$13,3,FALSE)</f>
        <v>ビール</v>
      </c>
      <c r="G159" s="9">
        <f>VLOOKUP($D159,商品!$A$4:$E$13,4,FALSE)</f>
        <v>5120</v>
      </c>
      <c r="H159" s="12">
        <v>9</v>
      </c>
      <c r="I159" s="9">
        <f t="shared" si="2"/>
        <v>46080</v>
      </c>
    </row>
    <row r="160" spans="1:9" x14ac:dyDescent="0.4">
      <c r="A160" s="11">
        <v>44177</v>
      </c>
      <c r="B160" s="12" t="s">
        <v>22</v>
      </c>
      <c r="C160" s="12" t="str">
        <f>VLOOKUP(B160,取引先!$A$4:$B$11,2,FALSE)</f>
        <v>Sweet Shop</v>
      </c>
      <c r="D160" s="12" t="s">
        <v>52</v>
      </c>
      <c r="E160" s="12" t="str">
        <f>VLOOKUP($D160,商品!$A$4:$E$13,2,FALSE)</f>
        <v>スイトピー（赤）</v>
      </c>
      <c r="F160" s="12" t="str">
        <f>VLOOKUP($D160,商品!$A$4:$E$13,3,FALSE)</f>
        <v>ワイン</v>
      </c>
      <c r="G160" s="9">
        <f>VLOOKUP($D160,商品!$A$4:$E$13,4,FALSE)</f>
        <v>12600</v>
      </c>
      <c r="H160" s="12">
        <v>7</v>
      </c>
      <c r="I160" s="9">
        <f t="shared" si="2"/>
        <v>88200</v>
      </c>
    </row>
    <row r="161" spans="1:9" x14ac:dyDescent="0.4">
      <c r="A161" s="11">
        <v>44177</v>
      </c>
      <c r="B161" s="12" t="s">
        <v>22</v>
      </c>
      <c r="C161" s="12" t="str">
        <f>VLOOKUP(B161,取引先!$A$4:$B$11,2,FALSE)</f>
        <v>Sweet Shop</v>
      </c>
      <c r="D161" s="12" t="s">
        <v>59</v>
      </c>
      <c r="E161" s="12" t="str">
        <f>VLOOKUP($D161,商品!$A$4:$E$13,2,FALSE)</f>
        <v>マーガレット</v>
      </c>
      <c r="F161" s="12" t="str">
        <f>VLOOKUP($D161,商品!$A$4:$E$13,3,FALSE)</f>
        <v>発泡酒</v>
      </c>
      <c r="G161" s="9">
        <f>VLOOKUP($D161,商品!$A$4:$E$13,4,FALSE)</f>
        <v>2540</v>
      </c>
      <c r="H161" s="12">
        <v>7</v>
      </c>
      <c r="I161" s="9">
        <f t="shared" si="2"/>
        <v>17780</v>
      </c>
    </row>
    <row r="162" spans="1:9" x14ac:dyDescent="0.4">
      <c r="A162" s="11">
        <v>44178</v>
      </c>
      <c r="B162" s="12" t="s">
        <v>16</v>
      </c>
      <c r="C162" s="12" t="str">
        <f>VLOOKUP(B162,取引先!$A$4:$B$11,2,FALSE)</f>
        <v>さいとうスーパー</v>
      </c>
      <c r="D162" s="12" t="s">
        <v>53</v>
      </c>
      <c r="E162" s="12" t="str">
        <f>VLOOKUP($D162,商品!$A$4:$E$13,2,FALSE)</f>
        <v>SAKURA BEER</v>
      </c>
      <c r="F162" s="12" t="str">
        <f>VLOOKUP($D162,商品!$A$4:$E$13,3,FALSE)</f>
        <v>ビール</v>
      </c>
      <c r="G162" s="9">
        <f>VLOOKUP($D162,商品!$A$4:$E$13,4,FALSE)</f>
        <v>3960</v>
      </c>
      <c r="H162" s="12">
        <v>9</v>
      </c>
      <c r="I162" s="9">
        <f t="shared" si="2"/>
        <v>35640</v>
      </c>
    </row>
    <row r="163" spans="1:9" x14ac:dyDescent="0.4">
      <c r="A163" s="11">
        <v>44178</v>
      </c>
      <c r="B163" s="12" t="s">
        <v>16</v>
      </c>
      <c r="C163" s="12" t="str">
        <f>VLOOKUP(B163,取引先!$A$4:$B$11,2,FALSE)</f>
        <v>さいとうスーパー</v>
      </c>
      <c r="D163" s="12" t="s">
        <v>54</v>
      </c>
      <c r="E163" s="12" t="str">
        <f>VLOOKUP($D163,商品!$A$4:$E$13,2,FALSE)</f>
        <v>季節限定　シクラメン</v>
      </c>
      <c r="F163" s="12" t="str">
        <f>VLOOKUP($D163,商品!$A$4:$E$13,3,FALSE)</f>
        <v>ビール</v>
      </c>
      <c r="G163" s="9">
        <f>VLOOKUP($D163,商品!$A$4:$E$13,4,FALSE)</f>
        <v>3960</v>
      </c>
      <c r="H163" s="12">
        <v>9</v>
      </c>
      <c r="I163" s="9">
        <f t="shared" si="2"/>
        <v>35640</v>
      </c>
    </row>
    <row r="164" spans="1:9" x14ac:dyDescent="0.4">
      <c r="A164" s="11">
        <v>44178</v>
      </c>
      <c r="B164" s="12" t="s">
        <v>18</v>
      </c>
      <c r="C164" s="12" t="str">
        <f>VLOOKUP(B164,取引先!$A$4:$B$11,2,FALSE)</f>
        <v>成田ストア</v>
      </c>
      <c r="D164" s="12" t="s">
        <v>52</v>
      </c>
      <c r="E164" s="12" t="str">
        <f>VLOOKUP($D164,商品!$A$4:$E$13,2,FALSE)</f>
        <v>スイトピー（赤）</v>
      </c>
      <c r="F164" s="12" t="str">
        <f>VLOOKUP($D164,商品!$A$4:$E$13,3,FALSE)</f>
        <v>ワイン</v>
      </c>
      <c r="G164" s="9">
        <f>VLOOKUP($D164,商品!$A$4:$E$13,4,FALSE)</f>
        <v>12600</v>
      </c>
      <c r="H164" s="12">
        <v>9</v>
      </c>
      <c r="I164" s="9">
        <f t="shared" si="2"/>
        <v>113400</v>
      </c>
    </row>
    <row r="165" spans="1:9" x14ac:dyDescent="0.4">
      <c r="A165" s="11">
        <v>44178</v>
      </c>
      <c r="B165" s="12" t="s">
        <v>18</v>
      </c>
      <c r="C165" s="12" t="str">
        <f>VLOOKUP(B165,取引先!$A$4:$B$11,2,FALSE)</f>
        <v>成田ストア</v>
      </c>
      <c r="D165" s="12" t="s">
        <v>53</v>
      </c>
      <c r="E165" s="12" t="str">
        <f>VLOOKUP($D165,商品!$A$4:$E$13,2,FALSE)</f>
        <v>SAKURA BEER</v>
      </c>
      <c r="F165" s="12" t="str">
        <f>VLOOKUP($D165,商品!$A$4:$E$13,3,FALSE)</f>
        <v>ビール</v>
      </c>
      <c r="G165" s="9">
        <f>VLOOKUP($D165,商品!$A$4:$E$13,4,FALSE)</f>
        <v>3960</v>
      </c>
      <c r="H165" s="12">
        <v>9</v>
      </c>
      <c r="I165" s="9">
        <f t="shared" si="2"/>
        <v>35640</v>
      </c>
    </row>
    <row r="166" spans="1:9" x14ac:dyDescent="0.4">
      <c r="A166" s="11">
        <v>44179</v>
      </c>
      <c r="B166" s="12" t="s">
        <v>18</v>
      </c>
      <c r="C166" s="12" t="str">
        <f>VLOOKUP(B166,取引先!$A$4:$B$11,2,FALSE)</f>
        <v>成田ストア</v>
      </c>
      <c r="D166" s="12" t="s">
        <v>58</v>
      </c>
      <c r="E166" s="12" t="str">
        <f>VLOOKUP($D166,商品!$A$4:$E$13,2,FALSE)</f>
        <v>薔薇（赤）</v>
      </c>
      <c r="F166" s="12" t="str">
        <f>VLOOKUP($D166,商品!$A$4:$E$13,3,FALSE)</f>
        <v>ワイン</v>
      </c>
      <c r="G166" s="9">
        <f>VLOOKUP($D166,商品!$A$4:$E$13,4,FALSE)</f>
        <v>16800</v>
      </c>
      <c r="H166" s="12">
        <v>5</v>
      </c>
      <c r="I166" s="9">
        <f t="shared" si="2"/>
        <v>84000</v>
      </c>
    </row>
    <row r="167" spans="1:9" x14ac:dyDescent="0.4">
      <c r="A167" s="11">
        <v>44179</v>
      </c>
      <c r="B167" s="12" t="s">
        <v>18</v>
      </c>
      <c r="C167" s="12" t="str">
        <f>VLOOKUP(B167,取引先!$A$4:$B$11,2,FALSE)</f>
        <v>成田ストア</v>
      </c>
      <c r="D167" s="12" t="s">
        <v>56</v>
      </c>
      <c r="E167" s="12" t="str">
        <f>VLOOKUP($D167,商品!$A$4:$E$13,2,FALSE)</f>
        <v>SAKURA レッドラベル</v>
      </c>
      <c r="F167" s="12" t="str">
        <f>VLOOKUP($D167,商品!$A$4:$E$13,3,FALSE)</f>
        <v>ビール</v>
      </c>
      <c r="G167" s="9">
        <f>VLOOKUP($D167,商品!$A$4:$E$13,4,FALSE)</f>
        <v>3960</v>
      </c>
      <c r="H167" s="12">
        <v>5</v>
      </c>
      <c r="I167" s="9">
        <f t="shared" si="2"/>
        <v>19800</v>
      </c>
    </row>
    <row r="168" spans="1:9" x14ac:dyDescent="0.4">
      <c r="A168" s="11">
        <v>44180</v>
      </c>
      <c r="B168" s="12" t="s">
        <v>15</v>
      </c>
      <c r="C168" s="12" t="str">
        <f>VLOOKUP(B168,取引先!$A$4:$B$11,2,FALSE)</f>
        <v>加藤酒店</v>
      </c>
      <c r="D168" s="12" t="s">
        <v>60</v>
      </c>
      <c r="E168" s="12" t="str">
        <f>VLOOKUP($D168,商品!$A$4:$E$13,2,FALSE)</f>
        <v>MOMO</v>
      </c>
      <c r="F168" s="12" t="str">
        <f>VLOOKUP($D168,商品!$A$4:$E$13,3,FALSE)</f>
        <v>発泡酒</v>
      </c>
      <c r="G168" s="9">
        <f>VLOOKUP($D168,商品!$A$4:$E$13,4,FALSE)</f>
        <v>2680</v>
      </c>
      <c r="H168" s="12">
        <v>6</v>
      </c>
      <c r="I168" s="9">
        <f t="shared" si="2"/>
        <v>16080</v>
      </c>
    </row>
    <row r="169" spans="1:9" x14ac:dyDescent="0.4">
      <c r="A169" s="11">
        <v>44180</v>
      </c>
      <c r="B169" s="12" t="s">
        <v>15</v>
      </c>
      <c r="C169" s="12" t="str">
        <f>VLOOKUP(B169,取引先!$A$4:$B$11,2,FALSE)</f>
        <v>加藤酒店</v>
      </c>
      <c r="D169" s="12" t="s">
        <v>55</v>
      </c>
      <c r="E169" s="12" t="str">
        <f>VLOOKUP($D169,商品!$A$4:$E$13,2,FALSE)</f>
        <v>カサブランカ（白）</v>
      </c>
      <c r="F169" s="12" t="str">
        <f>VLOOKUP($D169,商品!$A$4:$E$13,3,FALSE)</f>
        <v>ワイン</v>
      </c>
      <c r="G169" s="9">
        <f>VLOOKUP($D169,商品!$A$4:$E$13,4,FALSE)</f>
        <v>29400</v>
      </c>
      <c r="H169" s="12">
        <v>6</v>
      </c>
      <c r="I169" s="9">
        <f t="shared" si="2"/>
        <v>176400</v>
      </c>
    </row>
    <row r="170" spans="1:9" x14ac:dyDescent="0.4">
      <c r="A170" s="11">
        <v>44181</v>
      </c>
      <c r="B170" s="12" t="s">
        <v>22</v>
      </c>
      <c r="C170" s="12" t="str">
        <f>VLOOKUP(B170,取引先!$A$4:$B$11,2,FALSE)</f>
        <v>Sweet Shop</v>
      </c>
      <c r="D170" s="12" t="s">
        <v>58</v>
      </c>
      <c r="E170" s="12" t="str">
        <f>VLOOKUP($D170,商品!$A$4:$E$13,2,FALSE)</f>
        <v>薔薇（赤）</v>
      </c>
      <c r="F170" s="12" t="str">
        <f>VLOOKUP($D170,商品!$A$4:$E$13,3,FALSE)</f>
        <v>ワイン</v>
      </c>
      <c r="G170" s="9">
        <f>VLOOKUP($D170,商品!$A$4:$E$13,4,FALSE)</f>
        <v>16800</v>
      </c>
      <c r="H170" s="12">
        <v>9</v>
      </c>
      <c r="I170" s="9">
        <f t="shared" si="2"/>
        <v>151200</v>
      </c>
    </row>
    <row r="171" spans="1:9" x14ac:dyDescent="0.4">
      <c r="A171" s="11">
        <v>44181</v>
      </c>
      <c r="B171" s="12" t="s">
        <v>22</v>
      </c>
      <c r="C171" s="12" t="str">
        <f>VLOOKUP(B171,取引先!$A$4:$B$11,2,FALSE)</f>
        <v>Sweet Shop</v>
      </c>
      <c r="D171" s="12" t="s">
        <v>60</v>
      </c>
      <c r="E171" s="12" t="str">
        <f>VLOOKUP($D171,商品!$A$4:$E$13,2,FALSE)</f>
        <v>MOMO</v>
      </c>
      <c r="F171" s="12" t="str">
        <f>VLOOKUP($D171,商品!$A$4:$E$13,3,FALSE)</f>
        <v>発泡酒</v>
      </c>
      <c r="G171" s="9">
        <f>VLOOKUP($D171,商品!$A$4:$E$13,4,FALSE)</f>
        <v>2680</v>
      </c>
      <c r="H171" s="12">
        <v>9</v>
      </c>
      <c r="I171" s="9">
        <f t="shared" si="2"/>
        <v>24120</v>
      </c>
    </row>
    <row r="172" spans="1:9" x14ac:dyDescent="0.4">
      <c r="A172" s="11">
        <v>44182</v>
      </c>
      <c r="B172" s="12" t="s">
        <v>16</v>
      </c>
      <c r="C172" s="12" t="str">
        <f>VLOOKUP(B172,取引先!$A$4:$B$11,2,FALSE)</f>
        <v>さいとうスーパー</v>
      </c>
      <c r="D172" s="12" t="s">
        <v>56</v>
      </c>
      <c r="E172" s="12" t="str">
        <f>VLOOKUP($D172,商品!$A$4:$E$13,2,FALSE)</f>
        <v>SAKURA レッドラベル</v>
      </c>
      <c r="F172" s="12" t="str">
        <f>VLOOKUP($D172,商品!$A$4:$E$13,3,FALSE)</f>
        <v>ビール</v>
      </c>
      <c r="G172" s="9">
        <f>VLOOKUP($D172,商品!$A$4:$E$13,4,FALSE)</f>
        <v>3960</v>
      </c>
      <c r="H172" s="12">
        <v>7</v>
      </c>
      <c r="I172" s="9">
        <f t="shared" si="2"/>
        <v>27720</v>
      </c>
    </row>
    <row r="173" spans="1:9" x14ac:dyDescent="0.4">
      <c r="A173" s="11">
        <v>44182</v>
      </c>
      <c r="B173" s="12" t="s">
        <v>16</v>
      </c>
      <c r="C173" s="12" t="str">
        <f>VLOOKUP(B173,取引先!$A$4:$B$11,2,FALSE)</f>
        <v>さいとうスーパー</v>
      </c>
      <c r="D173" s="12" t="s">
        <v>59</v>
      </c>
      <c r="E173" s="12" t="str">
        <f>VLOOKUP($D173,商品!$A$4:$E$13,2,FALSE)</f>
        <v>マーガレット</v>
      </c>
      <c r="F173" s="12" t="str">
        <f>VLOOKUP($D173,商品!$A$4:$E$13,3,FALSE)</f>
        <v>発泡酒</v>
      </c>
      <c r="G173" s="9">
        <f>VLOOKUP($D173,商品!$A$4:$E$13,4,FALSE)</f>
        <v>2540</v>
      </c>
      <c r="H173" s="12">
        <v>7</v>
      </c>
      <c r="I173" s="9">
        <f t="shared" si="2"/>
        <v>17780</v>
      </c>
    </row>
    <row r="174" spans="1:9" x14ac:dyDescent="0.4">
      <c r="A174" s="11">
        <v>44183</v>
      </c>
      <c r="B174" s="12" t="s">
        <v>17</v>
      </c>
      <c r="C174" s="12" t="str">
        <f>VLOOKUP(B174,取引先!$A$4:$B$11,2,FALSE)</f>
        <v>ショップ　トライアングル</v>
      </c>
      <c r="D174" s="12" t="s">
        <v>52</v>
      </c>
      <c r="E174" s="12" t="str">
        <f>VLOOKUP($D174,商品!$A$4:$E$13,2,FALSE)</f>
        <v>スイトピー（赤）</v>
      </c>
      <c r="F174" s="12" t="str">
        <f>VLOOKUP($D174,商品!$A$4:$E$13,3,FALSE)</f>
        <v>ワイン</v>
      </c>
      <c r="G174" s="9">
        <f>VLOOKUP($D174,商品!$A$4:$E$13,4,FALSE)</f>
        <v>12600</v>
      </c>
      <c r="H174" s="12">
        <v>26</v>
      </c>
      <c r="I174" s="9">
        <f t="shared" si="2"/>
        <v>327600</v>
      </c>
    </row>
    <row r="175" spans="1:9" x14ac:dyDescent="0.4">
      <c r="A175" s="11">
        <v>44183</v>
      </c>
      <c r="B175" s="12" t="s">
        <v>17</v>
      </c>
      <c r="C175" s="12" t="str">
        <f>VLOOKUP(B175,取引先!$A$4:$B$11,2,FALSE)</f>
        <v>ショップ　トライアングル</v>
      </c>
      <c r="D175" s="12" t="s">
        <v>55</v>
      </c>
      <c r="E175" s="12" t="str">
        <f>VLOOKUP($D175,商品!$A$4:$E$13,2,FALSE)</f>
        <v>カサブランカ（白）</v>
      </c>
      <c r="F175" s="12" t="str">
        <f>VLOOKUP($D175,商品!$A$4:$E$13,3,FALSE)</f>
        <v>ワイン</v>
      </c>
      <c r="G175" s="9">
        <f>VLOOKUP($D175,商品!$A$4:$E$13,4,FALSE)</f>
        <v>29400</v>
      </c>
      <c r="H175" s="12">
        <v>26</v>
      </c>
      <c r="I175" s="9">
        <f t="shared" si="2"/>
        <v>764400</v>
      </c>
    </row>
    <row r="176" spans="1:9" x14ac:dyDescent="0.4">
      <c r="A176" s="11">
        <v>44184</v>
      </c>
      <c r="B176" s="12" t="s">
        <v>22</v>
      </c>
      <c r="C176" s="12" t="str">
        <f>VLOOKUP(B176,取引先!$A$4:$B$11,2,FALSE)</f>
        <v>Sweet Shop</v>
      </c>
      <c r="D176" s="12" t="s">
        <v>53</v>
      </c>
      <c r="E176" s="12" t="str">
        <f>VLOOKUP($D176,商品!$A$4:$E$13,2,FALSE)</f>
        <v>SAKURA BEER</v>
      </c>
      <c r="F176" s="12" t="str">
        <f>VLOOKUP($D176,商品!$A$4:$E$13,3,FALSE)</f>
        <v>ビール</v>
      </c>
      <c r="G176" s="9">
        <f>VLOOKUP($D176,商品!$A$4:$E$13,4,FALSE)</f>
        <v>3960</v>
      </c>
      <c r="H176" s="12">
        <v>28</v>
      </c>
      <c r="I176" s="9">
        <f t="shared" si="2"/>
        <v>110880</v>
      </c>
    </row>
    <row r="177" spans="1:9" x14ac:dyDescent="0.4">
      <c r="A177" s="11">
        <v>44184</v>
      </c>
      <c r="B177" s="12" t="s">
        <v>22</v>
      </c>
      <c r="C177" s="12" t="str">
        <f>VLOOKUP(B177,取引先!$A$4:$B$11,2,FALSE)</f>
        <v>Sweet Shop</v>
      </c>
      <c r="D177" s="12" t="s">
        <v>51</v>
      </c>
      <c r="E177" s="12" t="str">
        <f>VLOOKUP($D177,商品!$A$4:$E$13,2,FALSE)</f>
        <v>すずらん（白）</v>
      </c>
      <c r="F177" s="12" t="str">
        <f>VLOOKUP($D177,商品!$A$4:$E$13,3,FALSE)</f>
        <v>ワイン</v>
      </c>
      <c r="G177" s="9">
        <f>VLOOKUP($D177,商品!$A$4:$E$13,4,FALSE)</f>
        <v>15960</v>
      </c>
      <c r="H177" s="12">
        <v>28</v>
      </c>
      <c r="I177" s="9">
        <f t="shared" si="2"/>
        <v>446880</v>
      </c>
    </row>
    <row r="178" spans="1:9" x14ac:dyDescent="0.4">
      <c r="A178" s="11">
        <v>44184</v>
      </c>
      <c r="B178" s="12" t="s">
        <v>17</v>
      </c>
      <c r="C178" s="12" t="str">
        <f>VLOOKUP(B178,取引先!$A$4:$B$11,2,FALSE)</f>
        <v>ショップ　トライアングル</v>
      </c>
      <c r="D178" s="12" t="s">
        <v>58</v>
      </c>
      <c r="E178" s="12" t="str">
        <f>VLOOKUP($D178,商品!$A$4:$E$13,2,FALSE)</f>
        <v>薔薇（赤）</v>
      </c>
      <c r="F178" s="12" t="str">
        <f>VLOOKUP($D178,商品!$A$4:$E$13,3,FALSE)</f>
        <v>ワイン</v>
      </c>
      <c r="G178" s="9">
        <f>VLOOKUP($D178,商品!$A$4:$E$13,4,FALSE)</f>
        <v>16800</v>
      </c>
      <c r="H178" s="12">
        <v>27</v>
      </c>
      <c r="I178" s="9">
        <f t="shared" si="2"/>
        <v>453600</v>
      </c>
    </row>
    <row r="179" spans="1:9" x14ac:dyDescent="0.4">
      <c r="A179" s="11">
        <v>44184</v>
      </c>
      <c r="B179" s="12" t="s">
        <v>17</v>
      </c>
      <c r="C179" s="12" t="str">
        <f>VLOOKUP(B179,取引先!$A$4:$B$11,2,FALSE)</f>
        <v>ショップ　トライアングル</v>
      </c>
      <c r="D179" s="12" t="s">
        <v>52</v>
      </c>
      <c r="E179" s="12" t="str">
        <f>VLOOKUP($D179,商品!$A$4:$E$13,2,FALSE)</f>
        <v>スイトピー（赤）</v>
      </c>
      <c r="F179" s="12" t="str">
        <f>VLOOKUP($D179,商品!$A$4:$E$13,3,FALSE)</f>
        <v>ワイン</v>
      </c>
      <c r="G179" s="9">
        <f>VLOOKUP($D179,商品!$A$4:$E$13,4,FALSE)</f>
        <v>12600</v>
      </c>
      <c r="H179" s="12">
        <v>27</v>
      </c>
      <c r="I179" s="9">
        <f t="shared" si="2"/>
        <v>340200</v>
      </c>
    </row>
    <row r="180" spans="1:9" x14ac:dyDescent="0.4">
      <c r="A180" s="11">
        <v>44185</v>
      </c>
      <c r="B180" s="12" t="s">
        <v>17</v>
      </c>
      <c r="C180" s="12" t="str">
        <f>VLOOKUP(B180,取引先!$A$4:$B$11,2,FALSE)</f>
        <v>ショップ　トライアングル</v>
      </c>
      <c r="D180" s="12" t="s">
        <v>53</v>
      </c>
      <c r="E180" s="12" t="str">
        <f>VLOOKUP($D180,商品!$A$4:$E$13,2,FALSE)</f>
        <v>SAKURA BEER</v>
      </c>
      <c r="F180" s="12" t="str">
        <f>VLOOKUP($D180,商品!$A$4:$E$13,3,FALSE)</f>
        <v>ビール</v>
      </c>
      <c r="G180" s="9">
        <f>VLOOKUP($D180,商品!$A$4:$E$13,4,FALSE)</f>
        <v>3960</v>
      </c>
      <c r="H180" s="12">
        <v>25</v>
      </c>
      <c r="I180" s="9">
        <f t="shared" si="2"/>
        <v>99000</v>
      </c>
    </row>
    <row r="181" spans="1:9" x14ac:dyDescent="0.4">
      <c r="A181" s="11">
        <v>44185</v>
      </c>
      <c r="B181" s="12" t="s">
        <v>17</v>
      </c>
      <c r="C181" s="12" t="str">
        <f>VLOOKUP(B181,取引先!$A$4:$B$11,2,FALSE)</f>
        <v>ショップ　トライアングル</v>
      </c>
      <c r="D181" s="12" t="s">
        <v>58</v>
      </c>
      <c r="E181" s="12" t="str">
        <f>VLOOKUP($D181,商品!$A$4:$E$13,2,FALSE)</f>
        <v>薔薇（赤）</v>
      </c>
      <c r="F181" s="12" t="str">
        <f>VLOOKUP($D181,商品!$A$4:$E$13,3,FALSE)</f>
        <v>ワイン</v>
      </c>
      <c r="G181" s="9">
        <f>VLOOKUP($D181,商品!$A$4:$E$13,4,FALSE)</f>
        <v>16800</v>
      </c>
      <c r="H181" s="12">
        <v>25</v>
      </c>
      <c r="I181" s="9">
        <f t="shared" si="2"/>
        <v>420000</v>
      </c>
    </row>
    <row r="182" spans="1:9" x14ac:dyDescent="0.4">
      <c r="A182" s="11">
        <v>44185</v>
      </c>
      <c r="B182" s="12" t="s">
        <v>19</v>
      </c>
      <c r="C182" s="12" t="str">
        <f>VLOOKUP(B182,取引先!$A$4:$B$11,2,FALSE)</f>
        <v>Shop Hamada</v>
      </c>
      <c r="D182" s="12" t="s">
        <v>52</v>
      </c>
      <c r="E182" s="12" t="str">
        <f>VLOOKUP($D182,商品!$A$4:$E$13,2,FALSE)</f>
        <v>スイトピー（赤）</v>
      </c>
      <c r="F182" s="12" t="str">
        <f>VLOOKUP($D182,商品!$A$4:$E$13,3,FALSE)</f>
        <v>ワイン</v>
      </c>
      <c r="G182" s="9">
        <f>VLOOKUP($D182,商品!$A$4:$E$13,4,FALSE)</f>
        <v>12600</v>
      </c>
      <c r="H182" s="12">
        <v>23</v>
      </c>
      <c r="I182" s="9">
        <f t="shared" si="2"/>
        <v>289800</v>
      </c>
    </row>
    <row r="183" spans="1:9" x14ac:dyDescent="0.4">
      <c r="A183" s="11">
        <v>44185</v>
      </c>
      <c r="B183" s="12" t="s">
        <v>19</v>
      </c>
      <c r="C183" s="12" t="str">
        <f>VLOOKUP(B183,取引先!$A$4:$B$11,2,FALSE)</f>
        <v>Shop Hamada</v>
      </c>
      <c r="D183" s="12" t="s">
        <v>51</v>
      </c>
      <c r="E183" s="12" t="str">
        <f>VLOOKUP($D183,商品!$A$4:$E$13,2,FALSE)</f>
        <v>すずらん（白）</v>
      </c>
      <c r="F183" s="12" t="str">
        <f>VLOOKUP($D183,商品!$A$4:$E$13,3,FALSE)</f>
        <v>ワイン</v>
      </c>
      <c r="G183" s="9">
        <f>VLOOKUP($D183,商品!$A$4:$E$13,4,FALSE)</f>
        <v>15960</v>
      </c>
      <c r="H183" s="12">
        <v>23</v>
      </c>
      <c r="I183" s="9">
        <f t="shared" si="2"/>
        <v>367080</v>
      </c>
    </row>
    <row r="184" spans="1:9" x14ac:dyDescent="0.4">
      <c r="A184" s="11">
        <v>44186</v>
      </c>
      <c r="B184" s="12" t="s">
        <v>22</v>
      </c>
      <c r="C184" s="12" t="str">
        <f>VLOOKUP(B184,取引先!$A$4:$B$11,2,FALSE)</f>
        <v>Sweet Shop</v>
      </c>
      <c r="D184" s="12" t="s">
        <v>56</v>
      </c>
      <c r="E184" s="12" t="str">
        <f>VLOOKUP($D184,商品!$A$4:$E$13,2,FALSE)</f>
        <v>SAKURA レッドラベル</v>
      </c>
      <c r="F184" s="12" t="str">
        <f>VLOOKUP($D184,商品!$A$4:$E$13,3,FALSE)</f>
        <v>ビール</v>
      </c>
      <c r="G184" s="9">
        <f>VLOOKUP($D184,商品!$A$4:$E$13,4,FALSE)</f>
        <v>3960</v>
      </c>
      <c r="H184" s="12">
        <v>19</v>
      </c>
      <c r="I184" s="9">
        <f t="shared" si="2"/>
        <v>75240</v>
      </c>
    </row>
    <row r="185" spans="1:9" x14ac:dyDescent="0.4">
      <c r="A185" s="11">
        <v>44186</v>
      </c>
      <c r="B185" s="12" t="s">
        <v>22</v>
      </c>
      <c r="C185" s="12" t="str">
        <f>VLOOKUP(B185,取引先!$A$4:$B$11,2,FALSE)</f>
        <v>Sweet Shop</v>
      </c>
      <c r="D185" s="12" t="s">
        <v>55</v>
      </c>
      <c r="E185" s="12" t="str">
        <f>VLOOKUP($D185,商品!$A$4:$E$13,2,FALSE)</f>
        <v>カサブランカ（白）</v>
      </c>
      <c r="F185" s="12" t="str">
        <f>VLOOKUP($D185,商品!$A$4:$E$13,3,FALSE)</f>
        <v>ワイン</v>
      </c>
      <c r="G185" s="9">
        <f>VLOOKUP($D185,商品!$A$4:$E$13,4,FALSE)</f>
        <v>29400</v>
      </c>
      <c r="H185" s="12">
        <v>19</v>
      </c>
      <c r="I185" s="9">
        <f t="shared" si="2"/>
        <v>558600</v>
      </c>
    </row>
    <row r="186" spans="1:9" x14ac:dyDescent="0.4">
      <c r="A186" s="11">
        <v>44187</v>
      </c>
      <c r="B186" s="12" t="s">
        <v>16</v>
      </c>
      <c r="C186" s="12" t="str">
        <f>VLOOKUP(B186,取引先!$A$4:$B$11,2,FALSE)</f>
        <v>さいとうスーパー</v>
      </c>
      <c r="D186" s="12" t="s">
        <v>57</v>
      </c>
      <c r="E186" s="12" t="str">
        <f>VLOOKUP($D186,商品!$A$4:$E$13,2,FALSE)</f>
        <v>クラシック　さくら</v>
      </c>
      <c r="F186" s="12" t="str">
        <f>VLOOKUP($D186,商品!$A$4:$E$13,3,FALSE)</f>
        <v>ビール</v>
      </c>
      <c r="G186" s="9">
        <f>VLOOKUP($D186,商品!$A$4:$E$13,4,FALSE)</f>
        <v>5120</v>
      </c>
      <c r="H186" s="12">
        <v>20</v>
      </c>
      <c r="I186" s="9">
        <f t="shared" si="2"/>
        <v>102400</v>
      </c>
    </row>
    <row r="187" spans="1:9" x14ac:dyDescent="0.4">
      <c r="A187" s="11">
        <v>44187</v>
      </c>
      <c r="B187" s="12" t="s">
        <v>16</v>
      </c>
      <c r="C187" s="12" t="str">
        <f>VLOOKUP(B187,取引先!$A$4:$B$11,2,FALSE)</f>
        <v>さいとうスーパー</v>
      </c>
      <c r="D187" s="12" t="s">
        <v>60</v>
      </c>
      <c r="E187" s="12" t="str">
        <f>VLOOKUP($D187,商品!$A$4:$E$13,2,FALSE)</f>
        <v>MOMO</v>
      </c>
      <c r="F187" s="12" t="str">
        <f>VLOOKUP($D187,商品!$A$4:$E$13,3,FALSE)</f>
        <v>発泡酒</v>
      </c>
      <c r="G187" s="9">
        <f>VLOOKUP($D187,商品!$A$4:$E$13,4,FALSE)</f>
        <v>2680</v>
      </c>
      <c r="H187" s="12">
        <v>20</v>
      </c>
      <c r="I187" s="9">
        <f t="shared" si="2"/>
        <v>53600</v>
      </c>
    </row>
    <row r="188" spans="1:9" x14ac:dyDescent="0.4">
      <c r="A188" s="11">
        <v>44187</v>
      </c>
      <c r="B188" s="12" t="s">
        <v>19</v>
      </c>
      <c r="C188" s="12" t="str">
        <f>VLOOKUP(B188,取引先!$A$4:$B$11,2,FALSE)</f>
        <v>Shop Hamada</v>
      </c>
      <c r="D188" s="12" t="s">
        <v>55</v>
      </c>
      <c r="E188" s="12" t="str">
        <f>VLOOKUP($D188,商品!$A$4:$E$13,2,FALSE)</f>
        <v>カサブランカ（白）</v>
      </c>
      <c r="F188" s="12" t="str">
        <f>VLOOKUP($D188,商品!$A$4:$E$13,3,FALSE)</f>
        <v>ワイン</v>
      </c>
      <c r="G188" s="9">
        <f>VLOOKUP($D188,商品!$A$4:$E$13,4,FALSE)</f>
        <v>29400</v>
      </c>
      <c r="H188" s="12">
        <v>21</v>
      </c>
      <c r="I188" s="9">
        <f t="shared" si="2"/>
        <v>617400</v>
      </c>
    </row>
    <row r="189" spans="1:9" x14ac:dyDescent="0.4">
      <c r="A189" s="11">
        <v>44187</v>
      </c>
      <c r="B189" s="12" t="s">
        <v>19</v>
      </c>
      <c r="C189" s="12" t="str">
        <f>VLOOKUP(B189,取引先!$A$4:$B$11,2,FALSE)</f>
        <v>Shop Hamada</v>
      </c>
      <c r="D189" s="12" t="s">
        <v>60</v>
      </c>
      <c r="E189" s="12" t="str">
        <f>VLOOKUP($D189,商品!$A$4:$E$13,2,FALSE)</f>
        <v>MOMO</v>
      </c>
      <c r="F189" s="12" t="str">
        <f>VLOOKUP($D189,商品!$A$4:$E$13,3,FALSE)</f>
        <v>発泡酒</v>
      </c>
      <c r="G189" s="9">
        <f>VLOOKUP($D189,商品!$A$4:$E$13,4,FALSE)</f>
        <v>2680</v>
      </c>
      <c r="H189" s="12">
        <v>21</v>
      </c>
      <c r="I189" s="9">
        <f t="shared" si="2"/>
        <v>56280</v>
      </c>
    </row>
    <row r="190" spans="1:9" x14ac:dyDescent="0.4">
      <c r="A190" s="11">
        <v>44188</v>
      </c>
      <c r="B190" s="12" t="s">
        <v>20</v>
      </c>
      <c r="C190" s="12" t="str">
        <f>VLOOKUP(B190,取引先!$A$4:$B$11,2,FALSE)</f>
        <v>イマイ商店</v>
      </c>
      <c r="D190" s="12" t="s">
        <v>60</v>
      </c>
      <c r="E190" s="12" t="str">
        <f>VLOOKUP($D190,商品!$A$4:$E$13,2,FALSE)</f>
        <v>MOMO</v>
      </c>
      <c r="F190" s="12" t="str">
        <f>VLOOKUP($D190,商品!$A$4:$E$13,3,FALSE)</f>
        <v>発泡酒</v>
      </c>
      <c r="G190" s="9">
        <f>VLOOKUP($D190,商品!$A$4:$E$13,4,FALSE)</f>
        <v>2680</v>
      </c>
      <c r="H190" s="12">
        <v>26</v>
      </c>
      <c r="I190" s="9">
        <f t="shared" si="2"/>
        <v>69680</v>
      </c>
    </row>
    <row r="191" spans="1:9" x14ac:dyDescent="0.4">
      <c r="A191" s="11">
        <v>44188</v>
      </c>
      <c r="B191" s="12" t="s">
        <v>20</v>
      </c>
      <c r="C191" s="12" t="str">
        <f>VLOOKUP(B191,取引先!$A$4:$B$11,2,FALSE)</f>
        <v>イマイ商店</v>
      </c>
      <c r="D191" s="12" t="s">
        <v>52</v>
      </c>
      <c r="E191" s="12" t="str">
        <f>VLOOKUP($D191,商品!$A$4:$E$13,2,FALSE)</f>
        <v>スイトピー（赤）</v>
      </c>
      <c r="F191" s="12" t="str">
        <f>VLOOKUP($D191,商品!$A$4:$E$13,3,FALSE)</f>
        <v>ワイン</v>
      </c>
      <c r="G191" s="9">
        <f>VLOOKUP($D191,商品!$A$4:$E$13,4,FALSE)</f>
        <v>12600</v>
      </c>
      <c r="H191" s="12">
        <v>26</v>
      </c>
      <c r="I191" s="9">
        <f t="shared" si="2"/>
        <v>327600</v>
      </c>
    </row>
    <row r="192" spans="1:9" x14ac:dyDescent="0.4">
      <c r="A192" s="11">
        <v>44188</v>
      </c>
      <c r="B192" s="12" t="s">
        <v>19</v>
      </c>
      <c r="C192" s="12" t="str">
        <f>VLOOKUP(B192,取引先!$A$4:$B$11,2,FALSE)</f>
        <v>Shop Hamada</v>
      </c>
      <c r="D192" s="12" t="s">
        <v>58</v>
      </c>
      <c r="E192" s="12" t="str">
        <f>VLOOKUP($D192,商品!$A$4:$E$13,2,FALSE)</f>
        <v>薔薇（赤）</v>
      </c>
      <c r="F192" s="12" t="str">
        <f>VLOOKUP($D192,商品!$A$4:$E$13,3,FALSE)</f>
        <v>ワイン</v>
      </c>
      <c r="G192" s="9">
        <f>VLOOKUP($D192,商品!$A$4:$E$13,4,FALSE)</f>
        <v>16800</v>
      </c>
      <c r="H192" s="12">
        <v>30</v>
      </c>
      <c r="I192" s="9">
        <f t="shared" si="2"/>
        <v>504000</v>
      </c>
    </row>
    <row r="193" spans="1:9" x14ac:dyDescent="0.4">
      <c r="A193" s="11">
        <v>44188</v>
      </c>
      <c r="B193" s="12" t="s">
        <v>19</v>
      </c>
      <c r="C193" s="12" t="str">
        <f>VLOOKUP(B193,取引先!$A$4:$B$11,2,FALSE)</f>
        <v>Shop Hamada</v>
      </c>
      <c r="D193" s="12" t="s">
        <v>55</v>
      </c>
      <c r="E193" s="12" t="str">
        <f>VLOOKUP($D193,商品!$A$4:$E$13,2,FALSE)</f>
        <v>カサブランカ（白）</v>
      </c>
      <c r="F193" s="12" t="str">
        <f>VLOOKUP($D193,商品!$A$4:$E$13,3,FALSE)</f>
        <v>ワイン</v>
      </c>
      <c r="G193" s="9">
        <f>VLOOKUP($D193,商品!$A$4:$E$13,4,FALSE)</f>
        <v>29400</v>
      </c>
      <c r="H193" s="12">
        <v>30</v>
      </c>
      <c r="I193" s="9">
        <f t="shared" si="2"/>
        <v>882000</v>
      </c>
    </row>
    <row r="194" spans="1:9" x14ac:dyDescent="0.4">
      <c r="A194" s="11">
        <v>44189</v>
      </c>
      <c r="B194" s="12" t="s">
        <v>15</v>
      </c>
      <c r="C194" s="12" t="str">
        <f>VLOOKUP(B194,取引先!$A$4:$B$11,2,FALSE)</f>
        <v>加藤酒店</v>
      </c>
      <c r="D194" s="12" t="s">
        <v>55</v>
      </c>
      <c r="E194" s="12" t="str">
        <f>VLOOKUP($D194,商品!$A$4:$E$13,2,FALSE)</f>
        <v>カサブランカ（白）</v>
      </c>
      <c r="F194" s="12" t="str">
        <f>VLOOKUP($D194,商品!$A$4:$E$13,3,FALSE)</f>
        <v>ワイン</v>
      </c>
      <c r="G194" s="9">
        <f>VLOOKUP($D194,商品!$A$4:$E$13,4,FALSE)</f>
        <v>29400</v>
      </c>
      <c r="H194" s="12">
        <v>22</v>
      </c>
      <c r="I194" s="9">
        <f t="shared" si="2"/>
        <v>646800</v>
      </c>
    </row>
    <row r="195" spans="1:9" x14ac:dyDescent="0.4">
      <c r="A195" s="11">
        <v>44189</v>
      </c>
      <c r="B195" s="12" t="s">
        <v>15</v>
      </c>
      <c r="C195" s="12" t="str">
        <f>VLOOKUP(B195,取引先!$A$4:$B$11,2,FALSE)</f>
        <v>加藤酒店</v>
      </c>
      <c r="D195" s="12" t="s">
        <v>58</v>
      </c>
      <c r="E195" s="12" t="str">
        <f>VLOOKUP($D195,商品!$A$4:$E$13,2,FALSE)</f>
        <v>薔薇（赤）</v>
      </c>
      <c r="F195" s="12" t="str">
        <f>VLOOKUP($D195,商品!$A$4:$E$13,3,FALSE)</f>
        <v>ワイン</v>
      </c>
      <c r="G195" s="9">
        <f>VLOOKUP($D195,商品!$A$4:$E$13,4,FALSE)</f>
        <v>16800</v>
      </c>
      <c r="H195" s="12">
        <v>22</v>
      </c>
      <c r="I195" s="9">
        <f t="shared" si="2"/>
        <v>369600</v>
      </c>
    </row>
    <row r="196" spans="1:9" x14ac:dyDescent="0.4">
      <c r="A196" s="11">
        <v>44189</v>
      </c>
      <c r="B196" s="12" t="s">
        <v>22</v>
      </c>
      <c r="C196" s="12" t="str">
        <f>VLOOKUP(B196,取引先!$A$4:$B$11,2,FALSE)</f>
        <v>Sweet Shop</v>
      </c>
      <c r="D196" s="12" t="s">
        <v>57</v>
      </c>
      <c r="E196" s="12" t="str">
        <f>VLOOKUP($D196,商品!$A$4:$E$13,2,FALSE)</f>
        <v>クラシック　さくら</v>
      </c>
      <c r="F196" s="12" t="str">
        <f>VLOOKUP($D196,商品!$A$4:$E$13,3,FALSE)</f>
        <v>ビール</v>
      </c>
      <c r="G196" s="9">
        <f>VLOOKUP($D196,商品!$A$4:$E$13,4,FALSE)</f>
        <v>5120</v>
      </c>
      <c r="H196" s="12">
        <v>30</v>
      </c>
      <c r="I196" s="9">
        <f t="shared" ref="I196:I259" si="3">G196*H196</f>
        <v>153600</v>
      </c>
    </row>
    <row r="197" spans="1:9" x14ac:dyDescent="0.4">
      <c r="A197" s="11">
        <v>44189</v>
      </c>
      <c r="B197" s="12" t="s">
        <v>22</v>
      </c>
      <c r="C197" s="12" t="str">
        <f>VLOOKUP(B197,取引先!$A$4:$B$11,2,FALSE)</f>
        <v>Sweet Shop</v>
      </c>
      <c r="D197" s="12" t="s">
        <v>52</v>
      </c>
      <c r="E197" s="12" t="str">
        <f>VLOOKUP($D197,商品!$A$4:$E$13,2,FALSE)</f>
        <v>スイトピー（赤）</v>
      </c>
      <c r="F197" s="12" t="str">
        <f>VLOOKUP($D197,商品!$A$4:$E$13,3,FALSE)</f>
        <v>ワイン</v>
      </c>
      <c r="G197" s="9">
        <f>VLOOKUP($D197,商品!$A$4:$E$13,4,FALSE)</f>
        <v>12600</v>
      </c>
      <c r="H197" s="12">
        <v>30</v>
      </c>
      <c r="I197" s="9">
        <f t="shared" si="3"/>
        <v>378000</v>
      </c>
    </row>
    <row r="198" spans="1:9" x14ac:dyDescent="0.4">
      <c r="A198" s="11">
        <v>44190</v>
      </c>
      <c r="B198" s="12" t="s">
        <v>20</v>
      </c>
      <c r="C198" s="12" t="str">
        <f>VLOOKUP(B198,取引先!$A$4:$B$11,2,FALSE)</f>
        <v>イマイ商店</v>
      </c>
      <c r="D198" s="12" t="s">
        <v>51</v>
      </c>
      <c r="E198" s="12" t="str">
        <f>VLOOKUP($D198,商品!$A$4:$E$13,2,FALSE)</f>
        <v>すずらん（白）</v>
      </c>
      <c r="F198" s="12" t="str">
        <f>VLOOKUP($D198,商品!$A$4:$E$13,3,FALSE)</f>
        <v>ワイン</v>
      </c>
      <c r="G198" s="9">
        <f>VLOOKUP($D198,商品!$A$4:$E$13,4,FALSE)</f>
        <v>15960</v>
      </c>
      <c r="H198" s="12">
        <v>26</v>
      </c>
      <c r="I198" s="9">
        <f t="shared" si="3"/>
        <v>414960</v>
      </c>
    </row>
    <row r="199" spans="1:9" x14ac:dyDescent="0.4">
      <c r="A199" s="11">
        <v>44190</v>
      </c>
      <c r="B199" s="12" t="s">
        <v>20</v>
      </c>
      <c r="C199" s="12" t="str">
        <f>VLOOKUP(B199,取引先!$A$4:$B$11,2,FALSE)</f>
        <v>イマイ商店</v>
      </c>
      <c r="D199" s="12" t="s">
        <v>58</v>
      </c>
      <c r="E199" s="12" t="str">
        <f>VLOOKUP($D199,商品!$A$4:$E$13,2,FALSE)</f>
        <v>薔薇（赤）</v>
      </c>
      <c r="F199" s="12" t="str">
        <f>VLOOKUP($D199,商品!$A$4:$E$13,3,FALSE)</f>
        <v>ワイン</v>
      </c>
      <c r="G199" s="9">
        <f>VLOOKUP($D199,商品!$A$4:$E$13,4,FALSE)</f>
        <v>16800</v>
      </c>
      <c r="H199" s="12">
        <v>26</v>
      </c>
      <c r="I199" s="9">
        <f t="shared" si="3"/>
        <v>436800</v>
      </c>
    </row>
    <row r="200" spans="1:9" x14ac:dyDescent="0.4">
      <c r="A200" s="11">
        <v>44190</v>
      </c>
      <c r="B200" s="12" t="s">
        <v>15</v>
      </c>
      <c r="C200" s="12" t="str">
        <f>VLOOKUP(B200,取引先!$A$4:$B$11,2,FALSE)</f>
        <v>加藤酒店</v>
      </c>
      <c r="D200" s="12" t="s">
        <v>52</v>
      </c>
      <c r="E200" s="12" t="str">
        <f>VLOOKUP($D200,商品!$A$4:$E$13,2,FALSE)</f>
        <v>スイトピー（赤）</v>
      </c>
      <c r="F200" s="12" t="str">
        <f>VLOOKUP($D200,商品!$A$4:$E$13,3,FALSE)</f>
        <v>ワイン</v>
      </c>
      <c r="G200" s="9">
        <f>VLOOKUP($D200,商品!$A$4:$E$13,4,FALSE)</f>
        <v>12600</v>
      </c>
      <c r="H200" s="12">
        <v>10</v>
      </c>
      <c r="I200" s="9">
        <f t="shared" si="3"/>
        <v>126000</v>
      </c>
    </row>
    <row r="201" spans="1:9" x14ac:dyDescent="0.4">
      <c r="A201" s="11">
        <v>44190</v>
      </c>
      <c r="B201" s="12" t="s">
        <v>15</v>
      </c>
      <c r="C201" s="12" t="str">
        <f>VLOOKUP(B201,取引先!$A$4:$B$11,2,FALSE)</f>
        <v>加藤酒店</v>
      </c>
      <c r="D201" s="12" t="s">
        <v>53</v>
      </c>
      <c r="E201" s="12" t="str">
        <f>VLOOKUP($D201,商品!$A$4:$E$13,2,FALSE)</f>
        <v>SAKURA BEER</v>
      </c>
      <c r="F201" s="12" t="str">
        <f>VLOOKUP($D201,商品!$A$4:$E$13,3,FALSE)</f>
        <v>ビール</v>
      </c>
      <c r="G201" s="9">
        <f>VLOOKUP($D201,商品!$A$4:$E$13,4,FALSE)</f>
        <v>3960</v>
      </c>
      <c r="H201" s="12">
        <v>10</v>
      </c>
      <c r="I201" s="9">
        <f t="shared" si="3"/>
        <v>39600</v>
      </c>
    </row>
    <row r="202" spans="1:9" x14ac:dyDescent="0.4">
      <c r="A202" s="11">
        <v>44190</v>
      </c>
      <c r="B202" s="12" t="s">
        <v>16</v>
      </c>
      <c r="C202" s="12" t="str">
        <f>VLOOKUP(B202,取引先!$A$4:$B$11,2,FALSE)</f>
        <v>さいとうスーパー</v>
      </c>
      <c r="D202" s="12" t="s">
        <v>54</v>
      </c>
      <c r="E202" s="12" t="str">
        <f>VLOOKUP($D202,商品!$A$4:$E$13,2,FALSE)</f>
        <v>季節限定　シクラメン</v>
      </c>
      <c r="F202" s="12" t="str">
        <f>VLOOKUP($D202,商品!$A$4:$E$13,3,FALSE)</f>
        <v>ビール</v>
      </c>
      <c r="G202" s="9">
        <f>VLOOKUP($D202,商品!$A$4:$E$13,4,FALSE)</f>
        <v>3960</v>
      </c>
      <c r="H202" s="12">
        <v>6</v>
      </c>
      <c r="I202" s="9">
        <f t="shared" si="3"/>
        <v>23760</v>
      </c>
    </row>
    <row r="203" spans="1:9" x14ac:dyDescent="0.4">
      <c r="A203" s="11">
        <v>44190</v>
      </c>
      <c r="B203" s="12" t="s">
        <v>16</v>
      </c>
      <c r="C203" s="12" t="str">
        <f>VLOOKUP(B203,取引先!$A$4:$B$11,2,FALSE)</f>
        <v>さいとうスーパー</v>
      </c>
      <c r="D203" s="12" t="s">
        <v>51</v>
      </c>
      <c r="E203" s="12" t="str">
        <f>VLOOKUP($D203,商品!$A$4:$E$13,2,FALSE)</f>
        <v>すずらん（白）</v>
      </c>
      <c r="F203" s="12" t="str">
        <f>VLOOKUP($D203,商品!$A$4:$E$13,3,FALSE)</f>
        <v>ワイン</v>
      </c>
      <c r="G203" s="9">
        <f>VLOOKUP($D203,商品!$A$4:$E$13,4,FALSE)</f>
        <v>15960</v>
      </c>
      <c r="H203" s="12">
        <v>6</v>
      </c>
      <c r="I203" s="9">
        <f t="shared" si="3"/>
        <v>95760</v>
      </c>
    </row>
    <row r="204" spans="1:9" x14ac:dyDescent="0.4">
      <c r="A204" s="11">
        <v>44191</v>
      </c>
      <c r="B204" s="12" t="s">
        <v>17</v>
      </c>
      <c r="C204" s="12" t="str">
        <f>VLOOKUP(B204,取引先!$A$4:$B$11,2,FALSE)</f>
        <v>ショップ　トライアングル</v>
      </c>
      <c r="D204" s="12" t="s">
        <v>56</v>
      </c>
      <c r="E204" s="12" t="str">
        <f>VLOOKUP($D204,商品!$A$4:$E$13,2,FALSE)</f>
        <v>SAKURA レッドラベル</v>
      </c>
      <c r="F204" s="12" t="str">
        <f>VLOOKUP($D204,商品!$A$4:$E$13,3,FALSE)</f>
        <v>ビール</v>
      </c>
      <c r="G204" s="9">
        <f>VLOOKUP($D204,商品!$A$4:$E$13,4,FALSE)</f>
        <v>3960</v>
      </c>
      <c r="H204" s="12">
        <v>6</v>
      </c>
      <c r="I204" s="9">
        <f t="shared" si="3"/>
        <v>23760</v>
      </c>
    </row>
    <row r="205" spans="1:9" x14ac:dyDescent="0.4">
      <c r="A205" s="11">
        <v>44191</v>
      </c>
      <c r="B205" s="12" t="s">
        <v>17</v>
      </c>
      <c r="C205" s="12" t="str">
        <f>VLOOKUP(B205,取引先!$A$4:$B$11,2,FALSE)</f>
        <v>ショップ　トライアングル</v>
      </c>
      <c r="D205" s="12" t="s">
        <v>53</v>
      </c>
      <c r="E205" s="12" t="str">
        <f>VLOOKUP($D205,商品!$A$4:$E$13,2,FALSE)</f>
        <v>SAKURA BEER</v>
      </c>
      <c r="F205" s="12" t="str">
        <f>VLOOKUP($D205,商品!$A$4:$E$13,3,FALSE)</f>
        <v>ビール</v>
      </c>
      <c r="G205" s="9">
        <f>VLOOKUP($D205,商品!$A$4:$E$13,4,FALSE)</f>
        <v>3960</v>
      </c>
      <c r="H205" s="12">
        <v>6</v>
      </c>
      <c r="I205" s="9">
        <f t="shared" si="3"/>
        <v>23760</v>
      </c>
    </row>
    <row r="206" spans="1:9" x14ac:dyDescent="0.4">
      <c r="A206" s="11">
        <v>44193</v>
      </c>
      <c r="B206" s="12" t="s">
        <v>17</v>
      </c>
      <c r="C206" s="12" t="str">
        <f>VLOOKUP(B206,取引先!$A$4:$B$11,2,FALSE)</f>
        <v>ショップ　トライアングル</v>
      </c>
      <c r="D206" s="12" t="s">
        <v>57</v>
      </c>
      <c r="E206" s="12" t="str">
        <f>VLOOKUP($D206,商品!$A$4:$E$13,2,FALSE)</f>
        <v>クラシック　さくら</v>
      </c>
      <c r="F206" s="12" t="str">
        <f>VLOOKUP($D206,商品!$A$4:$E$13,3,FALSE)</f>
        <v>ビール</v>
      </c>
      <c r="G206" s="9">
        <f>VLOOKUP($D206,商品!$A$4:$E$13,4,FALSE)</f>
        <v>5120</v>
      </c>
      <c r="H206" s="12">
        <v>7</v>
      </c>
      <c r="I206" s="9">
        <f t="shared" si="3"/>
        <v>35840</v>
      </c>
    </row>
    <row r="207" spans="1:9" x14ac:dyDescent="0.4">
      <c r="A207" s="11">
        <v>44193</v>
      </c>
      <c r="B207" s="12" t="s">
        <v>17</v>
      </c>
      <c r="C207" s="12" t="str">
        <f>VLOOKUP(B207,取引先!$A$4:$B$11,2,FALSE)</f>
        <v>ショップ　トライアングル</v>
      </c>
      <c r="D207" s="12" t="s">
        <v>56</v>
      </c>
      <c r="E207" s="12" t="str">
        <f>VLOOKUP($D207,商品!$A$4:$E$13,2,FALSE)</f>
        <v>SAKURA レッドラベル</v>
      </c>
      <c r="F207" s="12" t="str">
        <f>VLOOKUP($D207,商品!$A$4:$E$13,3,FALSE)</f>
        <v>ビール</v>
      </c>
      <c r="G207" s="9">
        <f>VLOOKUP($D207,商品!$A$4:$E$13,4,FALSE)</f>
        <v>3960</v>
      </c>
      <c r="H207" s="12">
        <v>7</v>
      </c>
      <c r="I207" s="9">
        <f t="shared" si="3"/>
        <v>27720</v>
      </c>
    </row>
    <row r="208" spans="1:9" x14ac:dyDescent="0.4">
      <c r="A208" s="11">
        <v>44198</v>
      </c>
      <c r="B208" s="12" t="s">
        <v>17</v>
      </c>
      <c r="C208" s="12" t="str">
        <f>VLOOKUP(B208,取引先!$A$4:$B$11,2,FALSE)</f>
        <v>ショップ　トライアングル</v>
      </c>
      <c r="D208" s="12" t="s">
        <v>54</v>
      </c>
      <c r="E208" s="12" t="str">
        <f>VLOOKUP($D208,商品!$A$4:$E$13,2,FALSE)</f>
        <v>季節限定　シクラメン</v>
      </c>
      <c r="F208" s="12" t="str">
        <f>VLOOKUP($D208,商品!$A$4:$E$13,3,FALSE)</f>
        <v>ビール</v>
      </c>
      <c r="G208" s="9">
        <f>VLOOKUP($D208,商品!$A$4:$E$13,4,FALSE)</f>
        <v>3960</v>
      </c>
      <c r="H208" s="12">
        <v>7</v>
      </c>
      <c r="I208" s="9">
        <f t="shared" si="3"/>
        <v>27720</v>
      </c>
    </row>
    <row r="209" spans="1:9" x14ac:dyDescent="0.4">
      <c r="A209" s="11">
        <v>44198</v>
      </c>
      <c r="B209" s="12" t="s">
        <v>17</v>
      </c>
      <c r="C209" s="12" t="str">
        <f>VLOOKUP(B209,取引先!$A$4:$B$11,2,FALSE)</f>
        <v>ショップ　トライアングル</v>
      </c>
      <c r="D209" s="12" t="s">
        <v>57</v>
      </c>
      <c r="E209" s="12" t="str">
        <f>VLOOKUP($D209,商品!$A$4:$E$13,2,FALSE)</f>
        <v>クラシック　さくら</v>
      </c>
      <c r="F209" s="12" t="str">
        <f>VLOOKUP($D209,商品!$A$4:$E$13,3,FALSE)</f>
        <v>ビール</v>
      </c>
      <c r="G209" s="9">
        <f>VLOOKUP($D209,商品!$A$4:$E$13,4,FALSE)</f>
        <v>5120</v>
      </c>
      <c r="H209" s="12">
        <v>7</v>
      </c>
      <c r="I209" s="9">
        <f t="shared" si="3"/>
        <v>35840</v>
      </c>
    </row>
    <row r="210" spans="1:9" x14ac:dyDescent="0.4">
      <c r="A210" s="11">
        <v>44198</v>
      </c>
      <c r="B210" s="12" t="s">
        <v>18</v>
      </c>
      <c r="C210" s="12" t="str">
        <f>VLOOKUP(B210,取引先!$A$4:$B$11,2,FALSE)</f>
        <v>成田ストア</v>
      </c>
      <c r="D210" s="12" t="s">
        <v>56</v>
      </c>
      <c r="E210" s="12" t="str">
        <f>VLOOKUP($D210,商品!$A$4:$E$13,2,FALSE)</f>
        <v>SAKURA レッドラベル</v>
      </c>
      <c r="F210" s="12" t="str">
        <f>VLOOKUP($D210,商品!$A$4:$E$13,3,FALSE)</f>
        <v>ビール</v>
      </c>
      <c r="G210" s="9">
        <f>VLOOKUP($D210,商品!$A$4:$E$13,4,FALSE)</f>
        <v>3960</v>
      </c>
      <c r="H210" s="12">
        <v>5</v>
      </c>
      <c r="I210" s="9">
        <f t="shared" si="3"/>
        <v>19800</v>
      </c>
    </row>
    <row r="211" spans="1:9" x14ac:dyDescent="0.4">
      <c r="A211" s="11">
        <v>44198</v>
      </c>
      <c r="B211" s="12" t="s">
        <v>18</v>
      </c>
      <c r="C211" s="12" t="str">
        <f>VLOOKUP(B211,取引先!$A$4:$B$11,2,FALSE)</f>
        <v>成田ストア</v>
      </c>
      <c r="D211" s="12" t="s">
        <v>54</v>
      </c>
      <c r="E211" s="12" t="str">
        <f>VLOOKUP($D211,商品!$A$4:$E$13,2,FALSE)</f>
        <v>季節限定　シクラメン</v>
      </c>
      <c r="F211" s="12" t="str">
        <f>VLOOKUP($D211,商品!$A$4:$E$13,3,FALSE)</f>
        <v>ビール</v>
      </c>
      <c r="G211" s="9">
        <f>VLOOKUP($D211,商品!$A$4:$E$13,4,FALSE)</f>
        <v>3960</v>
      </c>
      <c r="H211" s="12">
        <v>5</v>
      </c>
      <c r="I211" s="9">
        <f t="shared" si="3"/>
        <v>19800</v>
      </c>
    </row>
    <row r="212" spans="1:9" x14ac:dyDescent="0.4">
      <c r="A212" s="11">
        <v>44199</v>
      </c>
      <c r="B212" s="12" t="s">
        <v>15</v>
      </c>
      <c r="C212" s="12" t="str">
        <f>VLOOKUP(B212,取引先!$A$4:$B$11,2,FALSE)</f>
        <v>加藤酒店</v>
      </c>
      <c r="D212" s="12" t="s">
        <v>58</v>
      </c>
      <c r="E212" s="12" t="str">
        <f>VLOOKUP($D212,商品!$A$4:$E$13,2,FALSE)</f>
        <v>薔薇（赤）</v>
      </c>
      <c r="F212" s="12" t="str">
        <f>VLOOKUP($D212,商品!$A$4:$E$13,3,FALSE)</f>
        <v>ワイン</v>
      </c>
      <c r="G212" s="9">
        <f>VLOOKUP($D212,商品!$A$4:$E$13,4,FALSE)</f>
        <v>16800</v>
      </c>
      <c r="H212" s="12">
        <v>10</v>
      </c>
      <c r="I212" s="9">
        <f t="shared" si="3"/>
        <v>168000</v>
      </c>
    </row>
    <row r="213" spans="1:9" x14ac:dyDescent="0.4">
      <c r="A213" s="11">
        <v>44199</v>
      </c>
      <c r="B213" s="12" t="s">
        <v>15</v>
      </c>
      <c r="C213" s="12" t="str">
        <f>VLOOKUP(B213,取引先!$A$4:$B$11,2,FALSE)</f>
        <v>加藤酒店</v>
      </c>
      <c r="D213" s="12" t="s">
        <v>56</v>
      </c>
      <c r="E213" s="12" t="str">
        <f>VLOOKUP($D213,商品!$A$4:$E$13,2,FALSE)</f>
        <v>SAKURA レッドラベル</v>
      </c>
      <c r="F213" s="12" t="str">
        <f>VLOOKUP($D213,商品!$A$4:$E$13,3,FALSE)</f>
        <v>ビール</v>
      </c>
      <c r="G213" s="9">
        <f>VLOOKUP($D213,商品!$A$4:$E$13,4,FALSE)</f>
        <v>3960</v>
      </c>
      <c r="H213" s="12">
        <v>10</v>
      </c>
      <c r="I213" s="9">
        <f t="shared" si="3"/>
        <v>39600</v>
      </c>
    </row>
    <row r="214" spans="1:9" x14ac:dyDescent="0.4">
      <c r="A214" s="11">
        <v>44200</v>
      </c>
      <c r="B214" s="12" t="s">
        <v>19</v>
      </c>
      <c r="C214" s="12" t="str">
        <f>VLOOKUP(B214,取引先!$A$4:$B$11,2,FALSE)</f>
        <v>Shop Hamada</v>
      </c>
      <c r="D214" s="12" t="s">
        <v>53</v>
      </c>
      <c r="E214" s="12" t="str">
        <f>VLOOKUP($D214,商品!$A$4:$E$13,2,FALSE)</f>
        <v>SAKURA BEER</v>
      </c>
      <c r="F214" s="12" t="str">
        <f>VLOOKUP($D214,商品!$A$4:$E$13,3,FALSE)</f>
        <v>ビール</v>
      </c>
      <c r="G214" s="9">
        <f>VLOOKUP($D214,商品!$A$4:$E$13,4,FALSE)</f>
        <v>3960</v>
      </c>
      <c r="H214" s="12">
        <v>9</v>
      </c>
      <c r="I214" s="9">
        <f t="shared" si="3"/>
        <v>35640</v>
      </c>
    </row>
    <row r="215" spans="1:9" x14ac:dyDescent="0.4">
      <c r="A215" s="11">
        <v>44200</v>
      </c>
      <c r="B215" s="12" t="s">
        <v>19</v>
      </c>
      <c r="C215" s="12" t="str">
        <f>VLOOKUP(B215,取引先!$A$4:$B$11,2,FALSE)</f>
        <v>Shop Hamada</v>
      </c>
      <c r="D215" s="12" t="s">
        <v>52</v>
      </c>
      <c r="E215" s="12" t="str">
        <f>VLOOKUP($D215,商品!$A$4:$E$13,2,FALSE)</f>
        <v>スイトピー（赤）</v>
      </c>
      <c r="F215" s="12" t="str">
        <f>VLOOKUP($D215,商品!$A$4:$E$13,3,FALSE)</f>
        <v>ワイン</v>
      </c>
      <c r="G215" s="9">
        <f>VLOOKUP($D215,商品!$A$4:$E$13,4,FALSE)</f>
        <v>12600</v>
      </c>
      <c r="H215" s="12">
        <v>9</v>
      </c>
      <c r="I215" s="9">
        <f t="shared" si="3"/>
        <v>113400</v>
      </c>
    </row>
    <row r="216" spans="1:9" x14ac:dyDescent="0.4">
      <c r="A216" s="11">
        <v>44202</v>
      </c>
      <c r="B216" s="12" t="s">
        <v>21</v>
      </c>
      <c r="C216" s="12" t="str">
        <f>VLOOKUP(B216,取引先!$A$4:$B$11,2,FALSE)</f>
        <v>青山酒店</v>
      </c>
      <c r="D216" s="12" t="s">
        <v>57</v>
      </c>
      <c r="E216" s="12" t="str">
        <f>VLOOKUP($D216,商品!$A$4:$E$13,2,FALSE)</f>
        <v>クラシック　さくら</v>
      </c>
      <c r="F216" s="12" t="str">
        <f>VLOOKUP($D216,商品!$A$4:$E$13,3,FALSE)</f>
        <v>ビール</v>
      </c>
      <c r="G216" s="9">
        <f>VLOOKUP($D216,商品!$A$4:$E$13,4,FALSE)</f>
        <v>5120</v>
      </c>
      <c r="H216" s="12">
        <v>20</v>
      </c>
      <c r="I216" s="9">
        <f t="shared" si="3"/>
        <v>102400</v>
      </c>
    </row>
    <row r="217" spans="1:9" x14ac:dyDescent="0.4">
      <c r="A217" s="11">
        <v>44202</v>
      </c>
      <c r="B217" s="12" t="s">
        <v>21</v>
      </c>
      <c r="C217" s="12" t="str">
        <f>VLOOKUP(B217,取引先!$A$4:$B$11,2,FALSE)</f>
        <v>青山酒店</v>
      </c>
      <c r="D217" s="12" t="s">
        <v>54</v>
      </c>
      <c r="E217" s="12" t="str">
        <f>VLOOKUP($D217,商品!$A$4:$E$13,2,FALSE)</f>
        <v>季節限定　シクラメン</v>
      </c>
      <c r="F217" s="12" t="str">
        <f>VLOOKUP($D217,商品!$A$4:$E$13,3,FALSE)</f>
        <v>ビール</v>
      </c>
      <c r="G217" s="9">
        <f>VLOOKUP($D217,商品!$A$4:$E$13,4,FALSE)</f>
        <v>3960</v>
      </c>
      <c r="H217" s="12">
        <v>9</v>
      </c>
      <c r="I217" s="9">
        <f t="shared" si="3"/>
        <v>35640</v>
      </c>
    </row>
    <row r="218" spans="1:9" x14ac:dyDescent="0.4">
      <c r="A218" s="11">
        <v>44202</v>
      </c>
      <c r="B218" s="12" t="s">
        <v>21</v>
      </c>
      <c r="C218" s="12" t="str">
        <f>VLOOKUP(B218,取引先!$A$4:$B$11,2,FALSE)</f>
        <v>青山酒店</v>
      </c>
      <c r="D218" s="12" t="s">
        <v>57</v>
      </c>
      <c r="E218" s="12" t="str">
        <f>VLOOKUP($D218,商品!$A$4:$E$13,2,FALSE)</f>
        <v>クラシック　さくら</v>
      </c>
      <c r="F218" s="12" t="str">
        <f>VLOOKUP($D218,商品!$A$4:$E$13,3,FALSE)</f>
        <v>ビール</v>
      </c>
      <c r="G218" s="9">
        <f>VLOOKUP($D218,商品!$A$4:$E$13,4,FALSE)</f>
        <v>5120</v>
      </c>
      <c r="H218" s="12">
        <v>20</v>
      </c>
      <c r="I218" s="9">
        <f t="shared" si="3"/>
        <v>102400</v>
      </c>
    </row>
    <row r="219" spans="1:9" x14ac:dyDescent="0.4">
      <c r="A219" s="11">
        <v>44202</v>
      </c>
      <c r="B219" s="12" t="s">
        <v>21</v>
      </c>
      <c r="C219" s="12" t="str">
        <f>VLOOKUP(B219,取引先!$A$4:$B$11,2,FALSE)</f>
        <v>青山酒店</v>
      </c>
      <c r="D219" s="12" t="s">
        <v>54</v>
      </c>
      <c r="E219" s="12" t="str">
        <f>VLOOKUP($D219,商品!$A$4:$E$13,2,FALSE)</f>
        <v>季節限定　シクラメン</v>
      </c>
      <c r="F219" s="12" t="str">
        <f>VLOOKUP($D219,商品!$A$4:$E$13,3,FALSE)</f>
        <v>ビール</v>
      </c>
      <c r="G219" s="9">
        <f>VLOOKUP($D219,商品!$A$4:$E$13,4,FALSE)</f>
        <v>3960</v>
      </c>
      <c r="H219" s="12">
        <v>9</v>
      </c>
      <c r="I219" s="9">
        <f t="shared" si="3"/>
        <v>35640</v>
      </c>
    </row>
    <row r="220" spans="1:9" x14ac:dyDescent="0.4">
      <c r="A220" s="11">
        <v>44203</v>
      </c>
      <c r="B220" s="12" t="s">
        <v>19</v>
      </c>
      <c r="C220" s="12" t="str">
        <f>VLOOKUP(B220,取引先!$A$4:$B$11,2,FALSE)</f>
        <v>Shop Hamada</v>
      </c>
      <c r="D220" s="12" t="s">
        <v>56</v>
      </c>
      <c r="E220" s="12" t="str">
        <f>VLOOKUP($D220,商品!$A$4:$E$13,2,FALSE)</f>
        <v>SAKURA レッドラベル</v>
      </c>
      <c r="F220" s="12" t="str">
        <f>VLOOKUP($D220,商品!$A$4:$E$13,3,FALSE)</f>
        <v>ビール</v>
      </c>
      <c r="G220" s="9">
        <f>VLOOKUP($D220,商品!$A$4:$E$13,4,FALSE)</f>
        <v>3960</v>
      </c>
      <c r="H220" s="12">
        <v>13</v>
      </c>
      <c r="I220" s="9">
        <f t="shared" si="3"/>
        <v>51480</v>
      </c>
    </row>
    <row r="221" spans="1:9" x14ac:dyDescent="0.4">
      <c r="A221" s="11">
        <v>44203</v>
      </c>
      <c r="B221" s="12" t="s">
        <v>19</v>
      </c>
      <c r="C221" s="12" t="str">
        <f>VLOOKUP(B221,取引先!$A$4:$B$11,2,FALSE)</f>
        <v>Shop Hamada</v>
      </c>
      <c r="D221" s="12" t="s">
        <v>58</v>
      </c>
      <c r="E221" s="12" t="str">
        <f>VLOOKUP($D221,商品!$A$4:$E$13,2,FALSE)</f>
        <v>薔薇（赤）</v>
      </c>
      <c r="F221" s="12" t="str">
        <f>VLOOKUP($D221,商品!$A$4:$E$13,3,FALSE)</f>
        <v>ワイン</v>
      </c>
      <c r="G221" s="9">
        <f>VLOOKUP($D221,商品!$A$4:$E$13,4,FALSE)</f>
        <v>16800</v>
      </c>
      <c r="H221" s="12">
        <v>13</v>
      </c>
      <c r="I221" s="9">
        <f t="shared" si="3"/>
        <v>218400</v>
      </c>
    </row>
    <row r="222" spans="1:9" x14ac:dyDescent="0.4">
      <c r="A222" s="11">
        <v>44204</v>
      </c>
      <c r="B222" s="12" t="s">
        <v>15</v>
      </c>
      <c r="C222" s="12" t="str">
        <f>VLOOKUP(B222,取引先!$A$4:$B$11,2,FALSE)</f>
        <v>加藤酒店</v>
      </c>
      <c r="D222" s="12" t="s">
        <v>53</v>
      </c>
      <c r="E222" s="12" t="str">
        <f>VLOOKUP($D222,商品!$A$4:$E$13,2,FALSE)</f>
        <v>SAKURA BEER</v>
      </c>
      <c r="F222" s="12" t="str">
        <f>VLOOKUP($D222,商品!$A$4:$E$13,3,FALSE)</f>
        <v>ビール</v>
      </c>
      <c r="G222" s="9">
        <f>VLOOKUP($D222,商品!$A$4:$E$13,4,FALSE)</f>
        <v>3960</v>
      </c>
      <c r="H222" s="12">
        <v>17</v>
      </c>
      <c r="I222" s="9">
        <f t="shared" si="3"/>
        <v>67320</v>
      </c>
    </row>
    <row r="223" spans="1:9" x14ac:dyDescent="0.4">
      <c r="A223" s="11">
        <v>44204</v>
      </c>
      <c r="B223" s="12" t="s">
        <v>15</v>
      </c>
      <c r="C223" s="12" t="str">
        <f>VLOOKUP(B223,取引先!$A$4:$B$11,2,FALSE)</f>
        <v>加藤酒店</v>
      </c>
      <c r="D223" s="12" t="s">
        <v>57</v>
      </c>
      <c r="E223" s="12" t="str">
        <f>VLOOKUP($D223,商品!$A$4:$E$13,2,FALSE)</f>
        <v>クラシック　さくら</v>
      </c>
      <c r="F223" s="12" t="str">
        <f>VLOOKUP($D223,商品!$A$4:$E$13,3,FALSE)</f>
        <v>ビール</v>
      </c>
      <c r="G223" s="9">
        <f>VLOOKUP($D223,商品!$A$4:$E$13,4,FALSE)</f>
        <v>5120</v>
      </c>
      <c r="H223" s="12">
        <v>17</v>
      </c>
      <c r="I223" s="9">
        <f t="shared" si="3"/>
        <v>87040</v>
      </c>
    </row>
    <row r="224" spans="1:9" x14ac:dyDescent="0.4">
      <c r="A224" s="11">
        <v>44205</v>
      </c>
      <c r="B224" s="12" t="s">
        <v>17</v>
      </c>
      <c r="C224" s="12" t="str">
        <f>VLOOKUP(B224,取引先!$A$4:$B$11,2,FALSE)</f>
        <v>ショップ　トライアングル</v>
      </c>
      <c r="D224" s="12" t="s">
        <v>59</v>
      </c>
      <c r="E224" s="12" t="str">
        <f>VLOOKUP($D224,商品!$A$4:$E$13,2,FALSE)</f>
        <v>マーガレット</v>
      </c>
      <c r="F224" s="12" t="str">
        <f>VLOOKUP($D224,商品!$A$4:$E$13,3,FALSE)</f>
        <v>発泡酒</v>
      </c>
      <c r="G224" s="9">
        <f>VLOOKUP($D224,商品!$A$4:$E$13,4,FALSE)</f>
        <v>2540</v>
      </c>
      <c r="H224" s="12">
        <v>18</v>
      </c>
      <c r="I224" s="9">
        <f t="shared" si="3"/>
        <v>45720</v>
      </c>
    </row>
    <row r="225" spans="1:9" x14ac:dyDescent="0.4">
      <c r="A225" s="11">
        <v>44205</v>
      </c>
      <c r="B225" s="12" t="s">
        <v>17</v>
      </c>
      <c r="C225" s="12" t="str">
        <f>VLOOKUP(B225,取引先!$A$4:$B$11,2,FALSE)</f>
        <v>ショップ　トライアングル</v>
      </c>
      <c r="D225" s="12" t="s">
        <v>60</v>
      </c>
      <c r="E225" s="12" t="str">
        <f>VLOOKUP($D225,商品!$A$4:$E$13,2,FALSE)</f>
        <v>MOMO</v>
      </c>
      <c r="F225" s="12" t="str">
        <f>VLOOKUP($D225,商品!$A$4:$E$13,3,FALSE)</f>
        <v>発泡酒</v>
      </c>
      <c r="G225" s="9">
        <f>VLOOKUP($D225,商品!$A$4:$E$13,4,FALSE)</f>
        <v>2680</v>
      </c>
      <c r="H225" s="12">
        <v>29</v>
      </c>
      <c r="I225" s="9">
        <f t="shared" si="3"/>
        <v>77720</v>
      </c>
    </row>
    <row r="226" spans="1:9" x14ac:dyDescent="0.4">
      <c r="A226" s="11">
        <v>44205</v>
      </c>
      <c r="B226" s="12" t="s">
        <v>17</v>
      </c>
      <c r="C226" s="12" t="str">
        <f>VLOOKUP(B226,取引先!$A$4:$B$11,2,FALSE)</f>
        <v>ショップ　トライアングル</v>
      </c>
      <c r="D226" s="12" t="s">
        <v>54</v>
      </c>
      <c r="E226" s="12" t="str">
        <f>VLOOKUP($D226,商品!$A$4:$E$13,2,FALSE)</f>
        <v>季節限定　シクラメン</v>
      </c>
      <c r="F226" s="12" t="str">
        <f>VLOOKUP($D226,商品!$A$4:$E$13,3,FALSE)</f>
        <v>ビール</v>
      </c>
      <c r="G226" s="9">
        <f>VLOOKUP($D226,商品!$A$4:$E$13,4,FALSE)</f>
        <v>3960</v>
      </c>
      <c r="H226" s="12">
        <v>18</v>
      </c>
      <c r="I226" s="9">
        <f t="shared" si="3"/>
        <v>71280</v>
      </c>
    </row>
    <row r="227" spans="1:9" x14ac:dyDescent="0.4">
      <c r="A227" s="11">
        <v>44205</v>
      </c>
      <c r="B227" s="12" t="s">
        <v>17</v>
      </c>
      <c r="C227" s="12" t="str">
        <f>VLOOKUP(B227,取引先!$A$4:$B$11,2,FALSE)</f>
        <v>ショップ　トライアングル</v>
      </c>
      <c r="D227" s="12" t="s">
        <v>59</v>
      </c>
      <c r="E227" s="12" t="str">
        <f>VLOOKUP($D227,商品!$A$4:$E$13,2,FALSE)</f>
        <v>マーガレット</v>
      </c>
      <c r="F227" s="12" t="str">
        <f>VLOOKUP($D227,商品!$A$4:$E$13,3,FALSE)</f>
        <v>発泡酒</v>
      </c>
      <c r="G227" s="9">
        <f>VLOOKUP($D227,商品!$A$4:$E$13,4,FALSE)</f>
        <v>2540</v>
      </c>
      <c r="H227" s="12">
        <v>29</v>
      </c>
      <c r="I227" s="9">
        <f t="shared" si="3"/>
        <v>73660</v>
      </c>
    </row>
    <row r="228" spans="1:9" x14ac:dyDescent="0.4">
      <c r="A228" s="11">
        <v>44209</v>
      </c>
      <c r="B228" s="12" t="s">
        <v>21</v>
      </c>
      <c r="C228" s="12" t="str">
        <f>VLOOKUP(B228,取引先!$A$4:$B$11,2,FALSE)</f>
        <v>青山酒店</v>
      </c>
      <c r="D228" s="12" t="s">
        <v>59</v>
      </c>
      <c r="E228" s="12" t="str">
        <f>VLOOKUP($D228,商品!$A$4:$E$13,2,FALSE)</f>
        <v>マーガレット</v>
      </c>
      <c r="F228" s="12" t="str">
        <f>VLOOKUP($D228,商品!$A$4:$E$13,3,FALSE)</f>
        <v>発泡酒</v>
      </c>
      <c r="G228" s="9">
        <f>VLOOKUP($D228,商品!$A$4:$E$13,4,FALSE)</f>
        <v>2540</v>
      </c>
      <c r="H228" s="12">
        <v>24</v>
      </c>
      <c r="I228" s="9">
        <f t="shared" si="3"/>
        <v>60960</v>
      </c>
    </row>
    <row r="229" spans="1:9" x14ac:dyDescent="0.4">
      <c r="A229" s="11">
        <v>44209</v>
      </c>
      <c r="B229" s="12" t="s">
        <v>21</v>
      </c>
      <c r="C229" s="12" t="str">
        <f>VLOOKUP(B229,取引先!$A$4:$B$11,2,FALSE)</f>
        <v>青山酒店</v>
      </c>
      <c r="D229" s="12" t="s">
        <v>59</v>
      </c>
      <c r="E229" s="12" t="str">
        <f>VLOOKUP($D229,商品!$A$4:$E$13,2,FALSE)</f>
        <v>マーガレット</v>
      </c>
      <c r="F229" s="12" t="str">
        <f>VLOOKUP($D229,商品!$A$4:$E$13,3,FALSE)</f>
        <v>発泡酒</v>
      </c>
      <c r="G229" s="9">
        <f>VLOOKUP($D229,商品!$A$4:$E$13,4,FALSE)</f>
        <v>2540</v>
      </c>
      <c r="H229" s="12">
        <v>24</v>
      </c>
      <c r="I229" s="9">
        <f t="shared" si="3"/>
        <v>60960</v>
      </c>
    </row>
    <row r="230" spans="1:9" x14ac:dyDescent="0.4">
      <c r="A230" s="11">
        <v>44210</v>
      </c>
      <c r="B230" s="12" t="s">
        <v>22</v>
      </c>
      <c r="C230" s="12" t="str">
        <f>VLOOKUP(B230,取引先!$A$4:$B$11,2,FALSE)</f>
        <v>Sweet Shop</v>
      </c>
      <c r="D230" s="12" t="s">
        <v>54</v>
      </c>
      <c r="E230" s="12" t="str">
        <f>VLOOKUP($D230,商品!$A$4:$E$13,2,FALSE)</f>
        <v>季節限定　シクラメン</v>
      </c>
      <c r="F230" s="12" t="str">
        <f>VLOOKUP($D230,商品!$A$4:$E$13,3,FALSE)</f>
        <v>ビール</v>
      </c>
      <c r="G230" s="9">
        <f>VLOOKUP($D230,商品!$A$4:$E$13,4,FALSE)</f>
        <v>3960</v>
      </c>
      <c r="H230" s="12">
        <v>16</v>
      </c>
      <c r="I230" s="9">
        <f t="shared" si="3"/>
        <v>63360</v>
      </c>
    </row>
    <row r="231" spans="1:9" x14ac:dyDescent="0.4">
      <c r="A231" s="11">
        <v>44210</v>
      </c>
      <c r="B231" s="12" t="s">
        <v>22</v>
      </c>
      <c r="C231" s="12" t="str">
        <f>VLOOKUP(B231,取引先!$A$4:$B$11,2,FALSE)</f>
        <v>Sweet Shop</v>
      </c>
      <c r="D231" s="12" t="s">
        <v>58</v>
      </c>
      <c r="E231" s="12" t="str">
        <f>VLOOKUP($D231,商品!$A$4:$E$13,2,FALSE)</f>
        <v>薔薇（赤）</v>
      </c>
      <c r="F231" s="12" t="str">
        <f>VLOOKUP($D231,商品!$A$4:$E$13,3,FALSE)</f>
        <v>ワイン</v>
      </c>
      <c r="G231" s="9">
        <f>VLOOKUP($D231,商品!$A$4:$E$13,4,FALSE)</f>
        <v>16800</v>
      </c>
      <c r="H231" s="12">
        <v>16</v>
      </c>
      <c r="I231" s="9">
        <f t="shared" si="3"/>
        <v>268800</v>
      </c>
    </row>
    <row r="232" spans="1:9" x14ac:dyDescent="0.4">
      <c r="A232" s="11">
        <v>44212</v>
      </c>
      <c r="B232" s="12" t="s">
        <v>17</v>
      </c>
      <c r="C232" s="12" t="str">
        <f>VLOOKUP(B232,取引先!$A$4:$B$11,2,FALSE)</f>
        <v>ショップ　トライアングル</v>
      </c>
      <c r="D232" s="12" t="s">
        <v>51</v>
      </c>
      <c r="E232" s="12" t="str">
        <f>VLOOKUP($D232,商品!$A$4:$E$13,2,FALSE)</f>
        <v>すずらん（白）</v>
      </c>
      <c r="F232" s="12" t="str">
        <f>VLOOKUP($D232,商品!$A$4:$E$13,3,FALSE)</f>
        <v>ワイン</v>
      </c>
      <c r="G232" s="9">
        <f>VLOOKUP($D232,商品!$A$4:$E$13,4,FALSE)</f>
        <v>15960</v>
      </c>
      <c r="H232" s="12">
        <v>29</v>
      </c>
      <c r="I232" s="9">
        <f t="shared" si="3"/>
        <v>462840</v>
      </c>
    </row>
    <row r="233" spans="1:9" x14ac:dyDescent="0.4">
      <c r="A233" s="11">
        <v>44212</v>
      </c>
      <c r="B233" s="12" t="s">
        <v>17</v>
      </c>
      <c r="C233" s="12" t="str">
        <f>VLOOKUP(B233,取引先!$A$4:$B$11,2,FALSE)</f>
        <v>ショップ　トライアングル</v>
      </c>
      <c r="D233" s="12" t="s">
        <v>55</v>
      </c>
      <c r="E233" s="12" t="str">
        <f>VLOOKUP($D233,商品!$A$4:$E$13,2,FALSE)</f>
        <v>カサブランカ（白）</v>
      </c>
      <c r="F233" s="12" t="str">
        <f>VLOOKUP($D233,商品!$A$4:$E$13,3,FALSE)</f>
        <v>ワイン</v>
      </c>
      <c r="G233" s="9">
        <f>VLOOKUP($D233,商品!$A$4:$E$13,4,FALSE)</f>
        <v>29400</v>
      </c>
      <c r="H233" s="12">
        <v>7</v>
      </c>
      <c r="I233" s="9">
        <f t="shared" si="3"/>
        <v>205800</v>
      </c>
    </row>
    <row r="234" spans="1:9" x14ac:dyDescent="0.4">
      <c r="A234" s="11">
        <v>44212</v>
      </c>
      <c r="B234" s="12" t="s">
        <v>17</v>
      </c>
      <c r="C234" s="12" t="str">
        <f>VLOOKUP(B234,取引先!$A$4:$B$11,2,FALSE)</f>
        <v>ショップ　トライアングル</v>
      </c>
      <c r="D234" s="12" t="s">
        <v>60</v>
      </c>
      <c r="E234" s="12" t="str">
        <f>VLOOKUP($D234,商品!$A$4:$E$13,2,FALSE)</f>
        <v>MOMO</v>
      </c>
      <c r="F234" s="12" t="str">
        <f>VLOOKUP($D234,商品!$A$4:$E$13,3,FALSE)</f>
        <v>発泡酒</v>
      </c>
      <c r="G234" s="9">
        <f>VLOOKUP($D234,商品!$A$4:$E$13,4,FALSE)</f>
        <v>2680</v>
      </c>
      <c r="H234" s="12">
        <v>29</v>
      </c>
      <c r="I234" s="9">
        <f t="shared" si="3"/>
        <v>77720</v>
      </c>
    </row>
    <row r="235" spans="1:9" x14ac:dyDescent="0.4">
      <c r="A235" s="11">
        <v>44212</v>
      </c>
      <c r="B235" s="12" t="s">
        <v>17</v>
      </c>
      <c r="C235" s="12" t="str">
        <f>VLOOKUP(B235,取引先!$A$4:$B$11,2,FALSE)</f>
        <v>ショップ　トライアングル</v>
      </c>
      <c r="D235" s="12" t="s">
        <v>51</v>
      </c>
      <c r="E235" s="12" t="str">
        <f>VLOOKUP($D235,商品!$A$4:$E$13,2,FALSE)</f>
        <v>すずらん（白）</v>
      </c>
      <c r="F235" s="12" t="str">
        <f>VLOOKUP($D235,商品!$A$4:$E$13,3,FALSE)</f>
        <v>ワイン</v>
      </c>
      <c r="G235" s="9">
        <f>VLOOKUP($D235,商品!$A$4:$E$13,4,FALSE)</f>
        <v>15960</v>
      </c>
      <c r="H235" s="12">
        <v>7</v>
      </c>
      <c r="I235" s="9">
        <f t="shared" si="3"/>
        <v>111720</v>
      </c>
    </row>
    <row r="236" spans="1:9" x14ac:dyDescent="0.4">
      <c r="A236" s="11">
        <v>44215</v>
      </c>
      <c r="B236" s="12" t="s">
        <v>20</v>
      </c>
      <c r="C236" s="12" t="str">
        <f>VLOOKUP(B236,取引先!$A$4:$B$11,2,FALSE)</f>
        <v>イマイ商店</v>
      </c>
      <c r="D236" s="12" t="s">
        <v>55</v>
      </c>
      <c r="E236" s="12" t="str">
        <f>VLOOKUP($D236,商品!$A$4:$E$13,2,FALSE)</f>
        <v>カサブランカ（白）</v>
      </c>
      <c r="F236" s="12" t="str">
        <f>VLOOKUP($D236,商品!$A$4:$E$13,3,FALSE)</f>
        <v>ワイン</v>
      </c>
      <c r="G236" s="9">
        <f>VLOOKUP($D236,商品!$A$4:$E$13,4,FALSE)</f>
        <v>29400</v>
      </c>
      <c r="H236" s="12">
        <v>7</v>
      </c>
      <c r="I236" s="9">
        <f t="shared" si="3"/>
        <v>205800</v>
      </c>
    </row>
    <row r="237" spans="1:9" x14ac:dyDescent="0.4">
      <c r="A237" s="11">
        <v>44215</v>
      </c>
      <c r="B237" s="12" t="s">
        <v>20</v>
      </c>
      <c r="C237" s="12" t="str">
        <f>VLOOKUP(B237,取引先!$A$4:$B$11,2,FALSE)</f>
        <v>イマイ商店</v>
      </c>
      <c r="D237" s="12" t="s">
        <v>53</v>
      </c>
      <c r="E237" s="12" t="str">
        <f>VLOOKUP($D237,商品!$A$4:$E$13,2,FALSE)</f>
        <v>SAKURA BEER</v>
      </c>
      <c r="F237" s="12" t="str">
        <f>VLOOKUP($D237,商品!$A$4:$E$13,3,FALSE)</f>
        <v>ビール</v>
      </c>
      <c r="G237" s="9">
        <f>VLOOKUP($D237,商品!$A$4:$E$13,4,FALSE)</f>
        <v>3960</v>
      </c>
      <c r="H237" s="12">
        <v>7</v>
      </c>
      <c r="I237" s="9">
        <f t="shared" si="3"/>
        <v>27720</v>
      </c>
    </row>
    <row r="238" spans="1:9" x14ac:dyDescent="0.4">
      <c r="A238" s="11">
        <v>44216</v>
      </c>
      <c r="B238" s="12" t="s">
        <v>19</v>
      </c>
      <c r="C238" s="12" t="str">
        <f>VLOOKUP(B238,取引先!$A$4:$B$11,2,FALSE)</f>
        <v>Shop Hamada</v>
      </c>
      <c r="D238" s="12" t="s">
        <v>57</v>
      </c>
      <c r="E238" s="12" t="str">
        <f>VLOOKUP($D238,商品!$A$4:$E$13,2,FALSE)</f>
        <v>クラシック　さくら</v>
      </c>
      <c r="F238" s="12" t="str">
        <f>VLOOKUP($D238,商品!$A$4:$E$13,3,FALSE)</f>
        <v>ビール</v>
      </c>
      <c r="G238" s="9">
        <f>VLOOKUP($D238,商品!$A$4:$E$13,4,FALSE)</f>
        <v>5120</v>
      </c>
      <c r="H238" s="12">
        <v>24</v>
      </c>
      <c r="I238" s="9">
        <f t="shared" si="3"/>
        <v>122880</v>
      </c>
    </row>
    <row r="239" spans="1:9" x14ac:dyDescent="0.4">
      <c r="A239" s="11">
        <v>44216</v>
      </c>
      <c r="B239" s="12" t="s">
        <v>19</v>
      </c>
      <c r="C239" s="12" t="str">
        <f>VLOOKUP(B239,取引先!$A$4:$B$11,2,FALSE)</f>
        <v>Shop Hamada</v>
      </c>
      <c r="D239" s="12" t="s">
        <v>53</v>
      </c>
      <c r="E239" s="12" t="str">
        <f>VLOOKUP($D239,商品!$A$4:$E$13,2,FALSE)</f>
        <v>SAKURA BEER</v>
      </c>
      <c r="F239" s="12" t="str">
        <f>VLOOKUP($D239,商品!$A$4:$E$13,3,FALSE)</f>
        <v>ビール</v>
      </c>
      <c r="G239" s="9">
        <f>VLOOKUP($D239,商品!$A$4:$E$13,4,FALSE)</f>
        <v>3960</v>
      </c>
      <c r="H239" s="12">
        <v>24</v>
      </c>
      <c r="I239" s="9">
        <f t="shared" si="3"/>
        <v>95040</v>
      </c>
    </row>
    <row r="240" spans="1:9" x14ac:dyDescent="0.4">
      <c r="A240" s="11">
        <v>44219</v>
      </c>
      <c r="B240" s="12" t="s">
        <v>16</v>
      </c>
      <c r="C240" s="12" t="str">
        <f>VLOOKUP(B240,取引先!$A$4:$B$11,2,FALSE)</f>
        <v>さいとうスーパー</v>
      </c>
      <c r="D240" s="12" t="s">
        <v>59</v>
      </c>
      <c r="E240" s="12" t="str">
        <f>VLOOKUP($D240,商品!$A$4:$E$13,2,FALSE)</f>
        <v>マーガレット</v>
      </c>
      <c r="F240" s="12" t="str">
        <f>VLOOKUP($D240,商品!$A$4:$E$13,3,FALSE)</f>
        <v>発泡酒</v>
      </c>
      <c r="G240" s="9">
        <f>VLOOKUP($D240,商品!$A$4:$E$13,4,FALSE)</f>
        <v>2540</v>
      </c>
      <c r="H240" s="12">
        <v>10</v>
      </c>
      <c r="I240" s="9">
        <f t="shared" si="3"/>
        <v>25400</v>
      </c>
    </row>
    <row r="241" spans="1:9" x14ac:dyDescent="0.4">
      <c r="A241" s="11">
        <v>44219</v>
      </c>
      <c r="B241" s="12" t="s">
        <v>16</v>
      </c>
      <c r="C241" s="12" t="str">
        <f>VLOOKUP(B241,取引先!$A$4:$B$11,2,FALSE)</f>
        <v>さいとうスーパー</v>
      </c>
      <c r="D241" s="12" t="s">
        <v>55</v>
      </c>
      <c r="E241" s="12" t="str">
        <f>VLOOKUP($D241,商品!$A$4:$E$13,2,FALSE)</f>
        <v>カサブランカ（白）</v>
      </c>
      <c r="F241" s="12" t="str">
        <f>VLOOKUP($D241,商品!$A$4:$E$13,3,FALSE)</f>
        <v>ワイン</v>
      </c>
      <c r="G241" s="9">
        <f>VLOOKUP($D241,商品!$A$4:$E$13,4,FALSE)</f>
        <v>29400</v>
      </c>
      <c r="H241" s="12">
        <v>10</v>
      </c>
      <c r="I241" s="9">
        <f t="shared" si="3"/>
        <v>294000</v>
      </c>
    </row>
    <row r="242" spans="1:9" x14ac:dyDescent="0.4">
      <c r="A242" s="11">
        <v>44219</v>
      </c>
      <c r="B242" s="12" t="s">
        <v>18</v>
      </c>
      <c r="C242" s="12" t="str">
        <f>VLOOKUP(B242,取引先!$A$4:$B$11,2,FALSE)</f>
        <v>成田ストア</v>
      </c>
      <c r="D242" s="12" t="s">
        <v>53</v>
      </c>
      <c r="E242" s="12" t="str">
        <f>VLOOKUP($D242,商品!$A$4:$E$13,2,FALSE)</f>
        <v>SAKURA BEER</v>
      </c>
      <c r="F242" s="12" t="str">
        <f>VLOOKUP($D242,商品!$A$4:$E$13,3,FALSE)</f>
        <v>ビール</v>
      </c>
      <c r="G242" s="9">
        <f>VLOOKUP($D242,商品!$A$4:$E$13,4,FALSE)</f>
        <v>3960</v>
      </c>
      <c r="H242" s="12">
        <v>20</v>
      </c>
      <c r="I242" s="9">
        <f t="shared" si="3"/>
        <v>79200</v>
      </c>
    </row>
    <row r="243" spans="1:9" x14ac:dyDescent="0.4">
      <c r="A243" s="11">
        <v>44219</v>
      </c>
      <c r="B243" s="12" t="s">
        <v>18</v>
      </c>
      <c r="C243" s="12" t="str">
        <f>VLOOKUP(B243,取引先!$A$4:$B$11,2,FALSE)</f>
        <v>成田ストア</v>
      </c>
      <c r="D243" s="12" t="s">
        <v>57</v>
      </c>
      <c r="E243" s="12" t="str">
        <f>VLOOKUP($D243,商品!$A$4:$E$13,2,FALSE)</f>
        <v>クラシック　さくら</v>
      </c>
      <c r="F243" s="12" t="str">
        <f>VLOOKUP($D243,商品!$A$4:$E$13,3,FALSE)</f>
        <v>ビール</v>
      </c>
      <c r="G243" s="9">
        <f>VLOOKUP($D243,商品!$A$4:$E$13,4,FALSE)</f>
        <v>5120</v>
      </c>
      <c r="H243" s="12">
        <v>20</v>
      </c>
      <c r="I243" s="9">
        <f t="shared" si="3"/>
        <v>102400</v>
      </c>
    </row>
    <row r="244" spans="1:9" x14ac:dyDescent="0.4">
      <c r="A244" s="11">
        <v>44222</v>
      </c>
      <c r="B244" s="12" t="s">
        <v>20</v>
      </c>
      <c r="C244" s="12" t="str">
        <f>VLOOKUP(B244,取引先!$A$4:$B$11,2,FALSE)</f>
        <v>イマイ商店</v>
      </c>
      <c r="D244" s="12" t="s">
        <v>52</v>
      </c>
      <c r="E244" s="12" t="str">
        <f>VLOOKUP($D244,商品!$A$4:$E$13,2,FALSE)</f>
        <v>スイトピー（赤）</v>
      </c>
      <c r="F244" s="12" t="str">
        <f>VLOOKUP($D244,商品!$A$4:$E$13,3,FALSE)</f>
        <v>ワイン</v>
      </c>
      <c r="G244" s="9">
        <f>VLOOKUP($D244,商品!$A$4:$E$13,4,FALSE)</f>
        <v>12600</v>
      </c>
      <c r="H244" s="12">
        <v>9</v>
      </c>
      <c r="I244" s="9">
        <f t="shared" si="3"/>
        <v>113400</v>
      </c>
    </row>
    <row r="245" spans="1:9" x14ac:dyDescent="0.4">
      <c r="A245" s="11">
        <v>44222</v>
      </c>
      <c r="B245" s="12" t="s">
        <v>20</v>
      </c>
      <c r="C245" s="12" t="str">
        <f>VLOOKUP(B245,取引先!$A$4:$B$11,2,FALSE)</f>
        <v>イマイ商店</v>
      </c>
      <c r="D245" s="12" t="s">
        <v>56</v>
      </c>
      <c r="E245" s="12" t="str">
        <f>VLOOKUP($D245,商品!$A$4:$E$13,2,FALSE)</f>
        <v>SAKURA レッドラベル</v>
      </c>
      <c r="F245" s="12" t="str">
        <f>VLOOKUP($D245,商品!$A$4:$E$13,3,FALSE)</f>
        <v>ビール</v>
      </c>
      <c r="G245" s="9">
        <f>VLOOKUP($D245,商品!$A$4:$E$13,4,FALSE)</f>
        <v>3960</v>
      </c>
      <c r="H245" s="12">
        <v>9</v>
      </c>
      <c r="I245" s="9">
        <f t="shared" si="3"/>
        <v>35640</v>
      </c>
    </row>
    <row r="246" spans="1:9" x14ac:dyDescent="0.4">
      <c r="A246" s="11">
        <v>44225</v>
      </c>
      <c r="B246" s="12" t="s">
        <v>22</v>
      </c>
      <c r="C246" s="12" t="str">
        <f>VLOOKUP(B246,取引先!$A$4:$B$11,2,FALSE)</f>
        <v>Sweet Shop</v>
      </c>
      <c r="D246" s="12" t="s">
        <v>59</v>
      </c>
      <c r="E246" s="12" t="str">
        <f>VLOOKUP($D246,商品!$A$4:$E$13,2,FALSE)</f>
        <v>マーガレット</v>
      </c>
      <c r="F246" s="12" t="str">
        <f>VLOOKUP($D246,商品!$A$4:$E$13,3,FALSE)</f>
        <v>発泡酒</v>
      </c>
      <c r="G246" s="9">
        <f>VLOOKUP($D246,商品!$A$4:$E$13,4,FALSE)</f>
        <v>2540</v>
      </c>
      <c r="H246" s="12">
        <v>9</v>
      </c>
      <c r="I246" s="9">
        <f t="shared" si="3"/>
        <v>22860</v>
      </c>
    </row>
    <row r="247" spans="1:9" x14ac:dyDescent="0.4">
      <c r="A247" s="11">
        <v>44225</v>
      </c>
      <c r="B247" s="12" t="s">
        <v>22</v>
      </c>
      <c r="C247" s="12" t="str">
        <f>VLOOKUP(B247,取引先!$A$4:$B$11,2,FALSE)</f>
        <v>Sweet Shop</v>
      </c>
      <c r="D247" s="12" t="s">
        <v>53</v>
      </c>
      <c r="E247" s="12" t="str">
        <f>VLOOKUP($D247,商品!$A$4:$E$13,2,FALSE)</f>
        <v>SAKURA BEER</v>
      </c>
      <c r="F247" s="12" t="str">
        <f>VLOOKUP($D247,商品!$A$4:$E$13,3,FALSE)</f>
        <v>ビール</v>
      </c>
      <c r="G247" s="9">
        <f>VLOOKUP($D247,商品!$A$4:$E$13,4,FALSE)</f>
        <v>3960</v>
      </c>
      <c r="H247" s="12">
        <v>9</v>
      </c>
      <c r="I247" s="9">
        <f t="shared" si="3"/>
        <v>35640</v>
      </c>
    </row>
    <row r="248" spans="1:9" x14ac:dyDescent="0.4">
      <c r="A248" s="11">
        <v>44226</v>
      </c>
      <c r="B248" s="12" t="s">
        <v>16</v>
      </c>
      <c r="C248" s="12" t="str">
        <f>VLOOKUP(B248,取引先!$A$4:$B$11,2,FALSE)</f>
        <v>さいとうスーパー</v>
      </c>
      <c r="D248" s="12" t="s">
        <v>60</v>
      </c>
      <c r="E248" s="12" t="str">
        <f>VLOOKUP($D248,商品!$A$4:$E$13,2,FALSE)</f>
        <v>MOMO</v>
      </c>
      <c r="F248" s="12" t="str">
        <f>VLOOKUP($D248,商品!$A$4:$E$13,3,FALSE)</f>
        <v>発泡酒</v>
      </c>
      <c r="G248" s="9">
        <f>VLOOKUP($D248,商品!$A$4:$E$13,4,FALSE)</f>
        <v>2680</v>
      </c>
      <c r="H248" s="12">
        <v>6</v>
      </c>
      <c r="I248" s="9">
        <f t="shared" si="3"/>
        <v>16080</v>
      </c>
    </row>
    <row r="249" spans="1:9" x14ac:dyDescent="0.4">
      <c r="A249" s="11">
        <v>44226</v>
      </c>
      <c r="B249" s="12" t="s">
        <v>16</v>
      </c>
      <c r="C249" s="12" t="str">
        <f>VLOOKUP(B249,取引先!$A$4:$B$11,2,FALSE)</f>
        <v>さいとうスーパー</v>
      </c>
      <c r="D249" s="12" t="s">
        <v>52</v>
      </c>
      <c r="E249" s="12" t="str">
        <f>VLOOKUP($D249,商品!$A$4:$E$13,2,FALSE)</f>
        <v>スイトピー（赤）</v>
      </c>
      <c r="F249" s="12" t="str">
        <f>VLOOKUP($D249,商品!$A$4:$E$13,3,FALSE)</f>
        <v>ワイン</v>
      </c>
      <c r="G249" s="9">
        <f>VLOOKUP($D249,商品!$A$4:$E$13,4,FALSE)</f>
        <v>12600</v>
      </c>
      <c r="H249" s="12">
        <v>6</v>
      </c>
      <c r="I249" s="9">
        <f t="shared" si="3"/>
        <v>75600</v>
      </c>
    </row>
    <row r="250" spans="1:9" x14ac:dyDescent="0.4">
      <c r="A250" s="11">
        <v>44237</v>
      </c>
      <c r="B250" s="12" t="s">
        <v>21</v>
      </c>
      <c r="C250" s="12" t="str">
        <f>VLOOKUP(B250,取引先!$A$4:$B$11,2,FALSE)</f>
        <v>青山酒店</v>
      </c>
      <c r="D250" s="12" t="s">
        <v>60</v>
      </c>
      <c r="E250" s="12" t="str">
        <f>VLOOKUP($D250,商品!$A$4:$E$13,2,FALSE)</f>
        <v>MOMO</v>
      </c>
      <c r="F250" s="12" t="str">
        <f>VLOOKUP($D250,商品!$A$4:$E$13,3,FALSE)</f>
        <v>発泡酒</v>
      </c>
      <c r="G250" s="9">
        <f>VLOOKUP($D250,商品!$A$4:$E$13,4,FALSE)</f>
        <v>2680</v>
      </c>
      <c r="H250" s="12">
        <v>16</v>
      </c>
      <c r="I250" s="9">
        <f t="shared" si="3"/>
        <v>42880</v>
      </c>
    </row>
    <row r="251" spans="1:9" x14ac:dyDescent="0.4">
      <c r="A251" s="11">
        <v>44237</v>
      </c>
      <c r="B251" s="12" t="s">
        <v>21</v>
      </c>
      <c r="C251" s="12" t="str">
        <f>VLOOKUP(B251,取引先!$A$4:$B$11,2,FALSE)</f>
        <v>青山酒店</v>
      </c>
      <c r="D251" s="12" t="s">
        <v>60</v>
      </c>
      <c r="E251" s="12" t="str">
        <f>VLOOKUP($D251,商品!$A$4:$E$13,2,FALSE)</f>
        <v>MOMO</v>
      </c>
      <c r="F251" s="12" t="str">
        <f>VLOOKUP($D251,商品!$A$4:$E$13,3,FALSE)</f>
        <v>発泡酒</v>
      </c>
      <c r="G251" s="9">
        <f>VLOOKUP($D251,商品!$A$4:$E$13,4,FALSE)</f>
        <v>2680</v>
      </c>
      <c r="H251" s="12">
        <v>16</v>
      </c>
      <c r="I251" s="9">
        <f t="shared" si="3"/>
        <v>42880</v>
      </c>
    </row>
    <row r="252" spans="1:9" x14ac:dyDescent="0.4">
      <c r="A252" s="11">
        <v>44238</v>
      </c>
      <c r="B252" s="12" t="s">
        <v>22</v>
      </c>
      <c r="C252" s="12" t="str">
        <f>VLOOKUP(B252,取引先!$A$4:$B$11,2,FALSE)</f>
        <v>Sweet Shop</v>
      </c>
      <c r="D252" s="12" t="s">
        <v>60</v>
      </c>
      <c r="E252" s="12" t="str">
        <f>VLOOKUP($D252,商品!$A$4:$E$13,2,FALSE)</f>
        <v>MOMO</v>
      </c>
      <c r="F252" s="12" t="str">
        <f>VLOOKUP($D252,商品!$A$4:$E$13,3,FALSE)</f>
        <v>発泡酒</v>
      </c>
      <c r="G252" s="9">
        <f>VLOOKUP($D252,商品!$A$4:$E$13,4,FALSE)</f>
        <v>2680</v>
      </c>
      <c r="H252" s="12">
        <v>5</v>
      </c>
      <c r="I252" s="9">
        <f t="shared" si="3"/>
        <v>13400</v>
      </c>
    </row>
    <row r="253" spans="1:9" x14ac:dyDescent="0.4">
      <c r="A253" s="11">
        <v>44238</v>
      </c>
      <c r="B253" s="12" t="s">
        <v>22</v>
      </c>
      <c r="C253" s="12" t="str">
        <f>VLOOKUP(B253,取引先!$A$4:$B$11,2,FALSE)</f>
        <v>Sweet Shop</v>
      </c>
      <c r="D253" s="12" t="s">
        <v>56</v>
      </c>
      <c r="E253" s="12" t="str">
        <f>VLOOKUP($D253,商品!$A$4:$E$13,2,FALSE)</f>
        <v>SAKURA レッドラベル</v>
      </c>
      <c r="F253" s="12" t="str">
        <f>VLOOKUP($D253,商品!$A$4:$E$13,3,FALSE)</f>
        <v>ビール</v>
      </c>
      <c r="G253" s="9">
        <f>VLOOKUP($D253,商品!$A$4:$E$13,4,FALSE)</f>
        <v>3960</v>
      </c>
      <c r="H253" s="12">
        <v>5</v>
      </c>
      <c r="I253" s="9">
        <f t="shared" si="3"/>
        <v>19800</v>
      </c>
    </row>
    <row r="254" spans="1:9" x14ac:dyDescent="0.4">
      <c r="A254" s="11">
        <v>44239</v>
      </c>
      <c r="B254" s="12" t="s">
        <v>16</v>
      </c>
      <c r="C254" s="12" t="str">
        <f>VLOOKUP(B254,取引先!$A$4:$B$11,2,FALSE)</f>
        <v>さいとうスーパー</v>
      </c>
      <c r="D254" s="12" t="s">
        <v>51</v>
      </c>
      <c r="E254" s="12" t="str">
        <f>VLOOKUP($D254,商品!$A$4:$E$13,2,FALSE)</f>
        <v>すずらん（白）</v>
      </c>
      <c r="F254" s="12" t="str">
        <f>VLOOKUP($D254,商品!$A$4:$E$13,3,FALSE)</f>
        <v>ワイン</v>
      </c>
      <c r="G254" s="9">
        <f>VLOOKUP($D254,商品!$A$4:$E$13,4,FALSE)</f>
        <v>15960</v>
      </c>
      <c r="H254" s="12">
        <v>5</v>
      </c>
      <c r="I254" s="9">
        <f t="shared" si="3"/>
        <v>79800</v>
      </c>
    </row>
    <row r="255" spans="1:9" x14ac:dyDescent="0.4">
      <c r="A255" s="11">
        <v>44239</v>
      </c>
      <c r="B255" s="12" t="s">
        <v>16</v>
      </c>
      <c r="C255" s="12" t="str">
        <f>VLOOKUP(B255,取引先!$A$4:$B$11,2,FALSE)</f>
        <v>さいとうスーパー</v>
      </c>
      <c r="D255" s="12" t="s">
        <v>55</v>
      </c>
      <c r="E255" s="12" t="str">
        <f>VLOOKUP($D255,商品!$A$4:$E$13,2,FALSE)</f>
        <v>カサブランカ（白）</v>
      </c>
      <c r="F255" s="12" t="str">
        <f>VLOOKUP($D255,商品!$A$4:$E$13,3,FALSE)</f>
        <v>ワイン</v>
      </c>
      <c r="G255" s="9">
        <f>VLOOKUP($D255,商品!$A$4:$E$13,4,FALSE)</f>
        <v>29400</v>
      </c>
      <c r="H255" s="12">
        <v>28</v>
      </c>
      <c r="I255" s="9">
        <f t="shared" si="3"/>
        <v>823200</v>
      </c>
    </row>
    <row r="256" spans="1:9" x14ac:dyDescent="0.4">
      <c r="A256" s="11">
        <v>44239</v>
      </c>
      <c r="B256" s="12" t="s">
        <v>16</v>
      </c>
      <c r="C256" s="12" t="str">
        <f>VLOOKUP(B256,取引先!$A$4:$B$11,2,FALSE)</f>
        <v>さいとうスーパー</v>
      </c>
      <c r="D256" s="12" t="s">
        <v>58</v>
      </c>
      <c r="E256" s="12" t="str">
        <f>VLOOKUP($D256,商品!$A$4:$E$13,2,FALSE)</f>
        <v>薔薇（赤）</v>
      </c>
      <c r="F256" s="12" t="str">
        <f>VLOOKUP($D256,商品!$A$4:$E$13,3,FALSE)</f>
        <v>ワイン</v>
      </c>
      <c r="G256" s="9">
        <f>VLOOKUP($D256,商品!$A$4:$E$13,4,FALSE)</f>
        <v>16800</v>
      </c>
      <c r="H256" s="12">
        <v>5</v>
      </c>
      <c r="I256" s="9">
        <f t="shared" si="3"/>
        <v>84000</v>
      </c>
    </row>
    <row r="257" spans="1:9" x14ac:dyDescent="0.4">
      <c r="A257" s="11">
        <v>44239</v>
      </c>
      <c r="B257" s="12" t="s">
        <v>16</v>
      </c>
      <c r="C257" s="12" t="str">
        <f>VLOOKUP(B257,取引先!$A$4:$B$11,2,FALSE)</f>
        <v>さいとうスーパー</v>
      </c>
      <c r="D257" s="12" t="s">
        <v>53</v>
      </c>
      <c r="E257" s="12" t="str">
        <f>VLOOKUP($D257,商品!$A$4:$E$13,2,FALSE)</f>
        <v>SAKURA BEER</v>
      </c>
      <c r="F257" s="12" t="str">
        <f>VLOOKUP($D257,商品!$A$4:$E$13,3,FALSE)</f>
        <v>ビール</v>
      </c>
      <c r="G257" s="9">
        <f>VLOOKUP($D257,商品!$A$4:$E$13,4,FALSE)</f>
        <v>3960</v>
      </c>
      <c r="H257" s="12">
        <v>28</v>
      </c>
      <c r="I257" s="9">
        <f t="shared" si="3"/>
        <v>110880</v>
      </c>
    </row>
    <row r="258" spans="1:9" x14ac:dyDescent="0.4">
      <c r="A258" s="11">
        <v>44240</v>
      </c>
      <c r="B258" s="12" t="s">
        <v>18</v>
      </c>
      <c r="C258" s="12" t="str">
        <f>VLOOKUP(B258,取引先!$A$4:$B$11,2,FALSE)</f>
        <v>成田ストア</v>
      </c>
      <c r="D258" s="12" t="s">
        <v>57</v>
      </c>
      <c r="E258" s="12" t="str">
        <f>VLOOKUP($D258,商品!$A$4:$E$13,2,FALSE)</f>
        <v>クラシック　さくら</v>
      </c>
      <c r="F258" s="12" t="str">
        <f>VLOOKUP($D258,商品!$A$4:$E$13,3,FALSE)</f>
        <v>ビール</v>
      </c>
      <c r="G258" s="9">
        <f>VLOOKUP($D258,商品!$A$4:$E$13,4,FALSE)</f>
        <v>5120</v>
      </c>
      <c r="H258" s="12">
        <v>7</v>
      </c>
      <c r="I258" s="9">
        <f t="shared" si="3"/>
        <v>35840</v>
      </c>
    </row>
    <row r="259" spans="1:9" x14ac:dyDescent="0.4">
      <c r="A259" s="11">
        <v>44240</v>
      </c>
      <c r="B259" s="12" t="s">
        <v>18</v>
      </c>
      <c r="C259" s="12" t="str">
        <f>VLOOKUP(B259,取引先!$A$4:$B$11,2,FALSE)</f>
        <v>成田ストア</v>
      </c>
      <c r="D259" s="12" t="s">
        <v>54</v>
      </c>
      <c r="E259" s="12" t="str">
        <f>VLOOKUP($D259,商品!$A$4:$E$13,2,FALSE)</f>
        <v>季節限定　シクラメン</v>
      </c>
      <c r="F259" s="12" t="str">
        <f>VLOOKUP($D259,商品!$A$4:$E$13,3,FALSE)</f>
        <v>ビール</v>
      </c>
      <c r="G259" s="9">
        <f>VLOOKUP($D259,商品!$A$4:$E$13,4,FALSE)</f>
        <v>3960</v>
      </c>
      <c r="H259" s="12">
        <v>26</v>
      </c>
      <c r="I259" s="9">
        <f t="shared" si="3"/>
        <v>102960</v>
      </c>
    </row>
    <row r="260" spans="1:9" x14ac:dyDescent="0.4">
      <c r="A260" s="11">
        <v>44240</v>
      </c>
      <c r="B260" s="12" t="s">
        <v>18</v>
      </c>
      <c r="C260" s="12" t="str">
        <f>VLOOKUP(B260,取引先!$A$4:$B$11,2,FALSE)</f>
        <v>成田ストア</v>
      </c>
      <c r="D260" s="12" t="s">
        <v>59</v>
      </c>
      <c r="E260" s="12" t="str">
        <f>VLOOKUP($D260,商品!$A$4:$E$13,2,FALSE)</f>
        <v>マーガレット</v>
      </c>
      <c r="F260" s="12" t="str">
        <f>VLOOKUP($D260,商品!$A$4:$E$13,3,FALSE)</f>
        <v>発泡酒</v>
      </c>
      <c r="G260" s="9">
        <f>VLOOKUP($D260,商品!$A$4:$E$13,4,FALSE)</f>
        <v>2540</v>
      </c>
      <c r="H260" s="12">
        <v>7</v>
      </c>
      <c r="I260" s="9">
        <f t="shared" ref="I260:I323" si="4">G260*H260</f>
        <v>17780</v>
      </c>
    </row>
    <row r="261" spans="1:9" x14ac:dyDescent="0.4">
      <c r="A261" s="11">
        <v>44240</v>
      </c>
      <c r="B261" s="12" t="s">
        <v>18</v>
      </c>
      <c r="C261" s="12" t="str">
        <f>VLOOKUP(B261,取引先!$A$4:$B$11,2,FALSE)</f>
        <v>成田ストア</v>
      </c>
      <c r="D261" s="12" t="s">
        <v>60</v>
      </c>
      <c r="E261" s="12" t="str">
        <f>VLOOKUP($D261,商品!$A$4:$E$13,2,FALSE)</f>
        <v>MOMO</v>
      </c>
      <c r="F261" s="12" t="str">
        <f>VLOOKUP($D261,商品!$A$4:$E$13,3,FALSE)</f>
        <v>発泡酒</v>
      </c>
      <c r="G261" s="9">
        <f>VLOOKUP($D261,商品!$A$4:$E$13,4,FALSE)</f>
        <v>2680</v>
      </c>
      <c r="H261" s="12">
        <v>26</v>
      </c>
      <c r="I261" s="9">
        <f t="shared" si="4"/>
        <v>69680</v>
      </c>
    </row>
    <row r="262" spans="1:9" x14ac:dyDescent="0.4">
      <c r="A262" s="11">
        <v>44245</v>
      </c>
      <c r="B262" s="12" t="s">
        <v>15</v>
      </c>
      <c r="C262" s="12" t="str">
        <f>VLOOKUP(B262,取引先!$A$4:$B$11,2,FALSE)</f>
        <v>加藤酒店</v>
      </c>
      <c r="D262" s="12" t="s">
        <v>56</v>
      </c>
      <c r="E262" s="12" t="str">
        <f>VLOOKUP($D262,商品!$A$4:$E$13,2,FALSE)</f>
        <v>SAKURA レッドラベル</v>
      </c>
      <c r="F262" s="12" t="str">
        <f>VLOOKUP($D262,商品!$A$4:$E$13,3,FALSE)</f>
        <v>ビール</v>
      </c>
      <c r="G262" s="9">
        <f>VLOOKUP($D262,商品!$A$4:$E$13,4,FALSE)</f>
        <v>3960</v>
      </c>
      <c r="H262" s="12">
        <v>9</v>
      </c>
      <c r="I262" s="9">
        <f t="shared" si="4"/>
        <v>35640</v>
      </c>
    </row>
    <row r="263" spans="1:9" x14ac:dyDescent="0.4">
      <c r="A263" s="11">
        <v>44245</v>
      </c>
      <c r="B263" s="12" t="s">
        <v>15</v>
      </c>
      <c r="C263" s="12" t="str">
        <f>VLOOKUP(B263,取引先!$A$4:$B$11,2,FALSE)</f>
        <v>加藤酒店</v>
      </c>
      <c r="D263" s="12" t="s">
        <v>57</v>
      </c>
      <c r="E263" s="12" t="str">
        <f>VLOOKUP($D263,商品!$A$4:$E$13,2,FALSE)</f>
        <v>クラシック　さくら</v>
      </c>
      <c r="F263" s="12" t="str">
        <f>VLOOKUP($D263,商品!$A$4:$E$13,3,FALSE)</f>
        <v>ビール</v>
      </c>
      <c r="G263" s="9">
        <f>VLOOKUP($D263,商品!$A$4:$E$13,4,FALSE)</f>
        <v>5120</v>
      </c>
      <c r="H263" s="12">
        <v>26</v>
      </c>
      <c r="I263" s="9">
        <f t="shared" si="4"/>
        <v>133120</v>
      </c>
    </row>
    <row r="264" spans="1:9" x14ac:dyDescent="0.4">
      <c r="A264" s="11">
        <v>44245</v>
      </c>
      <c r="B264" s="12" t="s">
        <v>15</v>
      </c>
      <c r="C264" s="12" t="str">
        <f>VLOOKUP(B264,取引先!$A$4:$B$11,2,FALSE)</f>
        <v>加藤酒店</v>
      </c>
      <c r="D264" s="12" t="s">
        <v>54</v>
      </c>
      <c r="E264" s="12" t="str">
        <f>VLOOKUP($D264,商品!$A$4:$E$13,2,FALSE)</f>
        <v>季節限定　シクラメン</v>
      </c>
      <c r="F264" s="12" t="str">
        <f>VLOOKUP($D264,商品!$A$4:$E$13,3,FALSE)</f>
        <v>ビール</v>
      </c>
      <c r="G264" s="9">
        <f>VLOOKUP($D264,商品!$A$4:$E$13,4,FALSE)</f>
        <v>3960</v>
      </c>
      <c r="H264" s="12">
        <v>9</v>
      </c>
      <c r="I264" s="9">
        <f t="shared" si="4"/>
        <v>35640</v>
      </c>
    </row>
    <row r="265" spans="1:9" x14ac:dyDescent="0.4">
      <c r="A265" s="11">
        <v>44245</v>
      </c>
      <c r="B265" s="12" t="s">
        <v>15</v>
      </c>
      <c r="C265" s="12" t="str">
        <f>VLOOKUP(B265,取引先!$A$4:$B$11,2,FALSE)</f>
        <v>加藤酒店</v>
      </c>
      <c r="D265" s="12" t="s">
        <v>59</v>
      </c>
      <c r="E265" s="12" t="str">
        <f>VLOOKUP($D265,商品!$A$4:$E$13,2,FALSE)</f>
        <v>マーガレット</v>
      </c>
      <c r="F265" s="12" t="str">
        <f>VLOOKUP($D265,商品!$A$4:$E$13,3,FALSE)</f>
        <v>発泡酒</v>
      </c>
      <c r="G265" s="9">
        <f>VLOOKUP($D265,商品!$A$4:$E$13,4,FALSE)</f>
        <v>2540</v>
      </c>
      <c r="H265" s="12">
        <v>26</v>
      </c>
      <c r="I265" s="9">
        <f t="shared" si="4"/>
        <v>66040</v>
      </c>
    </row>
    <row r="266" spans="1:9" x14ac:dyDescent="0.4">
      <c r="A266" s="11">
        <v>44246</v>
      </c>
      <c r="B266" s="12" t="s">
        <v>22</v>
      </c>
      <c r="C266" s="12" t="str">
        <f>VLOOKUP(B266,取引先!$A$4:$B$11,2,FALSE)</f>
        <v>Sweet Shop</v>
      </c>
      <c r="D266" s="12" t="s">
        <v>51</v>
      </c>
      <c r="E266" s="12" t="str">
        <f>VLOOKUP($D266,商品!$A$4:$E$13,2,FALSE)</f>
        <v>すずらん（白）</v>
      </c>
      <c r="F266" s="12" t="str">
        <f>VLOOKUP($D266,商品!$A$4:$E$13,3,FALSE)</f>
        <v>ワイン</v>
      </c>
      <c r="G266" s="9">
        <f>VLOOKUP($D266,商品!$A$4:$E$13,4,FALSE)</f>
        <v>15960</v>
      </c>
      <c r="H266" s="12">
        <v>9</v>
      </c>
      <c r="I266" s="9">
        <f t="shared" si="4"/>
        <v>143640</v>
      </c>
    </row>
    <row r="267" spans="1:9" x14ac:dyDescent="0.4">
      <c r="A267" s="11">
        <v>44246</v>
      </c>
      <c r="B267" s="12" t="s">
        <v>22</v>
      </c>
      <c r="C267" s="12" t="str">
        <f>VLOOKUP(B267,取引先!$A$4:$B$11,2,FALSE)</f>
        <v>Sweet Shop</v>
      </c>
      <c r="D267" s="12" t="s">
        <v>55</v>
      </c>
      <c r="E267" s="12" t="str">
        <f>VLOOKUP($D267,商品!$A$4:$E$13,2,FALSE)</f>
        <v>カサブランカ（白）</v>
      </c>
      <c r="F267" s="12" t="str">
        <f>VLOOKUP($D267,商品!$A$4:$E$13,3,FALSE)</f>
        <v>ワイン</v>
      </c>
      <c r="G267" s="9">
        <f>VLOOKUP($D267,商品!$A$4:$E$13,4,FALSE)</f>
        <v>29400</v>
      </c>
      <c r="H267" s="12">
        <v>27</v>
      </c>
      <c r="I267" s="9">
        <f t="shared" si="4"/>
        <v>793800</v>
      </c>
    </row>
    <row r="268" spans="1:9" x14ac:dyDescent="0.4">
      <c r="A268" s="11">
        <v>44246</v>
      </c>
      <c r="B268" s="12" t="s">
        <v>22</v>
      </c>
      <c r="C268" s="12" t="str">
        <f>VLOOKUP(B268,取引先!$A$4:$B$11,2,FALSE)</f>
        <v>Sweet Shop</v>
      </c>
      <c r="D268" s="12" t="s">
        <v>57</v>
      </c>
      <c r="E268" s="12" t="str">
        <f>VLOOKUP($D268,商品!$A$4:$E$13,2,FALSE)</f>
        <v>クラシック　さくら</v>
      </c>
      <c r="F268" s="12" t="str">
        <f>VLOOKUP($D268,商品!$A$4:$E$13,3,FALSE)</f>
        <v>ビール</v>
      </c>
      <c r="G268" s="9">
        <f>VLOOKUP($D268,商品!$A$4:$E$13,4,FALSE)</f>
        <v>5120</v>
      </c>
      <c r="H268" s="12">
        <v>9</v>
      </c>
      <c r="I268" s="9">
        <f t="shared" si="4"/>
        <v>46080</v>
      </c>
    </row>
    <row r="269" spans="1:9" x14ac:dyDescent="0.4">
      <c r="A269" s="11">
        <v>44246</v>
      </c>
      <c r="B269" s="12" t="s">
        <v>22</v>
      </c>
      <c r="C269" s="12" t="str">
        <f>VLOOKUP(B269,取引先!$A$4:$B$11,2,FALSE)</f>
        <v>Sweet Shop</v>
      </c>
      <c r="D269" s="12" t="s">
        <v>54</v>
      </c>
      <c r="E269" s="12" t="str">
        <f>VLOOKUP($D269,商品!$A$4:$E$13,2,FALSE)</f>
        <v>季節限定　シクラメン</v>
      </c>
      <c r="F269" s="12" t="str">
        <f>VLOOKUP($D269,商品!$A$4:$E$13,3,FALSE)</f>
        <v>ビール</v>
      </c>
      <c r="G269" s="9">
        <f>VLOOKUP($D269,商品!$A$4:$E$13,4,FALSE)</f>
        <v>3960</v>
      </c>
      <c r="H269" s="12">
        <v>27</v>
      </c>
      <c r="I269" s="9">
        <f t="shared" si="4"/>
        <v>106920</v>
      </c>
    </row>
    <row r="270" spans="1:9" x14ac:dyDescent="0.4">
      <c r="A270" s="11">
        <v>44247</v>
      </c>
      <c r="B270" s="12" t="s">
        <v>16</v>
      </c>
      <c r="C270" s="12" t="str">
        <f>VLOOKUP(B270,取引先!$A$4:$B$11,2,FALSE)</f>
        <v>さいとうスーパー</v>
      </c>
      <c r="D270" s="12" t="s">
        <v>52</v>
      </c>
      <c r="E270" s="12" t="str">
        <f>VLOOKUP($D270,商品!$A$4:$E$13,2,FALSE)</f>
        <v>スイトピー（赤）</v>
      </c>
      <c r="F270" s="12" t="str">
        <f>VLOOKUP($D270,商品!$A$4:$E$13,3,FALSE)</f>
        <v>ワイン</v>
      </c>
      <c r="G270" s="9">
        <f>VLOOKUP($D270,商品!$A$4:$E$13,4,FALSE)</f>
        <v>12600</v>
      </c>
      <c r="H270" s="12">
        <v>6</v>
      </c>
      <c r="I270" s="9">
        <f t="shared" si="4"/>
        <v>75600</v>
      </c>
    </row>
    <row r="271" spans="1:9" x14ac:dyDescent="0.4">
      <c r="A271" s="11">
        <v>44247</v>
      </c>
      <c r="B271" s="12" t="s">
        <v>16</v>
      </c>
      <c r="C271" s="12" t="str">
        <f>VLOOKUP(B271,取引先!$A$4:$B$11,2,FALSE)</f>
        <v>さいとうスーパー</v>
      </c>
      <c r="D271" s="12" t="s">
        <v>58</v>
      </c>
      <c r="E271" s="12" t="str">
        <f>VLOOKUP($D271,商品!$A$4:$E$13,2,FALSE)</f>
        <v>薔薇（赤）</v>
      </c>
      <c r="F271" s="12" t="str">
        <f>VLOOKUP($D271,商品!$A$4:$E$13,3,FALSE)</f>
        <v>ワイン</v>
      </c>
      <c r="G271" s="9">
        <f>VLOOKUP($D271,商品!$A$4:$E$13,4,FALSE)</f>
        <v>16800</v>
      </c>
      <c r="H271" s="12">
        <v>23</v>
      </c>
      <c r="I271" s="9">
        <f t="shared" si="4"/>
        <v>386400</v>
      </c>
    </row>
    <row r="272" spans="1:9" x14ac:dyDescent="0.4">
      <c r="A272" s="11">
        <v>44247</v>
      </c>
      <c r="B272" s="12" t="s">
        <v>16</v>
      </c>
      <c r="C272" s="12" t="str">
        <f>VLOOKUP(B272,取引先!$A$4:$B$11,2,FALSE)</f>
        <v>さいとうスーパー</v>
      </c>
      <c r="D272" s="12" t="s">
        <v>56</v>
      </c>
      <c r="E272" s="12" t="str">
        <f>VLOOKUP($D272,商品!$A$4:$E$13,2,FALSE)</f>
        <v>SAKURA レッドラベル</v>
      </c>
      <c r="F272" s="12" t="str">
        <f>VLOOKUP($D272,商品!$A$4:$E$13,3,FALSE)</f>
        <v>ビール</v>
      </c>
      <c r="G272" s="9">
        <f>VLOOKUP($D272,商品!$A$4:$E$13,4,FALSE)</f>
        <v>3960</v>
      </c>
      <c r="H272" s="12">
        <v>6</v>
      </c>
      <c r="I272" s="9">
        <f t="shared" si="4"/>
        <v>23760</v>
      </c>
    </row>
    <row r="273" spans="1:9" x14ac:dyDescent="0.4">
      <c r="A273" s="11">
        <v>44247</v>
      </c>
      <c r="B273" s="12" t="s">
        <v>16</v>
      </c>
      <c r="C273" s="12" t="str">
        <f>VLOOKUP(B273,取引先!$A$4:$B$11,2,FALSE)</f>
        <v>さいとうスーパー</v>
      </c>
      <c r="D273" s="12" t="s">
        <v>57</v>
      </c>
      <c r="E273" s="12" t="str">
        <f>VLOOKUP($D273,商品!$A$4:$E$13,2,FALSE)</f>
        <v>クラシック　さくら</v>
      </c>
      <c r="F273" s="12" t="str">
        <f>VLOOKUP($D273,商品!$A$4:$E$13,3,FALSE)</f>
        <v>ビール</v>
      </c>
      <c r="G273" s="9">
        <f>VLOOKUP($D273,商品!$A$4:$E$13,4,FALSE)</f>
        <v>5120</v>
      </c>
      <c r="H273" s="12">
        <v>23</v>
      </c>
      <c r="I273" s="9">
        <f t="shared" si="4"/>
        <v>117760</v>
      </c>
    </row>
    <row r="274" spans="1:9" x14ac:dyDescent="0.4">
      <c r="A274" s="11">
        <v>44247</v>
      </c>
      <c r="B274" s="12" t="s">
        <v>17</v>
      </c>
      <c r="C274" s="12" t="str">
        <f>VLOOKUP(B274,取引先!$A$4:$B$11,2,FALSE)</f>
        <v>ショップ　トライアングル</v>
      </c>
      <c r="D274" s="12" t="s">
        <v>52</v>
      </c>
      <c r="E274" s="12" t="str">
        <f>VLOOKUP($D274,商品!$A$4:$E$13,2,FALSE)</f>
        <v>スイトピー（赤）</v>
      </c>
      <c r="F274" s="12" t="str">
        <f>VLOOKUP($D274,商品!$A$4:$E$13,3,FALSE)</f>
        <v>ワイン</v>
      </c>
      <c r="G274" s="9">
        <f>VLOOKUP($D274,商品!$A$4:$E$13,4,FALSE)</f>
        <v>12600</v>
      </c>
      <c r="H274" s="12">
        <v>10</v>
      </c>
      <c r="I274" s="9">
        <f t="shared" si="4"/>
        <v>126000</v>
      </c>
    </row>
    <row r="275" spans="1:9" x14ac:dyDescent="0.4">
      <c r="A275" s="11">
        <v>44247</v>
      </c>
      <c r="B275" s="12" t="s">
        <v>17</v>
      </c>
      <c r="C275" s="12" t="str">
        <f>VLOOKUP(B275,取引先!$A$4:$B$11,2,FALSE)</f>
        <v>ショップ　トライアングル</v>
      </c>
      <c r="D275" s="12" t="s">
        <v>58</v>
      </c>
      <c r="E275" s="12" t="str">
        <f>VLOOKUP($D275,商品!$A$4:$E$13,2,FALSE)</f>
        <v>薔薇（赤）</v>
      </c>
      <c r="F275" s="12" t="str">
        <f>VLOOKUP($D275,商品!$A$4:$E$13,3,FALSE)</f>
        <v>ワイン</v>
      </c>
      <c r="G275" s="9">
        <f>VLOOKUP($D275,商品!$A$4:$E$13,4,FALSE)</f>
        <v>16800</v>
      </c>
      <c r="H275" s="12">
        <v>6</v>
      </c>
      <c r="I275" s="9">
        <f t="shared" si="4"/>
        <v>100800</v>
      </c>
    </row>
    <row r="276" spans="1:9" x14ac:dyDescent="0.4">
      <c r="A276" s="11">
        <v>44247</v>
      </c>
      <c r="B276" s="12" t="s">
        <v>17</v>
      </c>
      <c r="C276" s="12" t="str">
        <f>VLOOKUP(B276,取引先!$A$4:$B$11,2,FALSE)</f>
        <v>ショップ　トライアングル</v>
      </c>
      <c r="D276" s="12" t="s">
        <v>53</v>
      </c>
      <c r="E276" s="12" t="str">
        <f>VLOOKUP($D276,商品!$A$4:$E$13,2,FALSE)</f>
        <v>SAKURA BEER</v>
      </c>
      <c r="F276" s="12" t="str">
        <f>VLOOKUP($D276,商品!$A$4:$E$13,3,FALSE)</f>
        <v>ビール</v>
      </c>
      <c r="G276" s="9">
        <f>VLOOKUP($D276,商品!$A$4:$E$13,4,FALSE)</f>
        <v>3960</v>
      </c>
      <c r="H276" s="12">
        <v>23</v>
      </c>
      <c r="I276" s="9">
        <f t="shared" si="4"/>
        <v>91080</v>
      </c>
    </row>
    <row r="277" spans="1:9" x14ac:dyDescent="0.4">
      <c r="A277" s="11">
        <v>44247</v>
      </c>
      <c r="B277" s="12" t="s">
        <v>17</v>
      </c>
      <c r="C277" s="12" t="str">
        <f>VLOOKUP(B277,取引先!$A$4:$B$11,2,FALSE)</f>
        <v>ショップ　トライアングル</v>
      </c>
      <c r="D277" s="12" t="s">
        <v>56</v>
      </c>
      <c r="E277" s="12" t="str">
        <f>VLOOKUP($D277,商品!$A$4:$E$13,2,FALSE)</f>
        <v>SAKURA レッドラベル</v>
      </c>
      <c r="F277" s="12" t="str">
        <f>VLOOKUP($D277,商品!$A$4:$E$13,3,FALSE)</f>
        <v>ビール</v>
      </c>
      <c r="G277" s="9">
        <f>VLOOKUP($D277,商品!$A$4:$E$13,4,FALSE)</f>
        <v>3960</v>
      </c>
      <c r="H277" s="12">
        <v>19</v>
      </c>
      <c r="I277" s="9">
        <f t="shared" si="4"/>
        <v>75240</v>
      </c>
    </row>
    <row r="278" spans="1:9" x14ac:dyDescent="0.4">
      <c r="A278" s="11">
        <v>44247</v>
      </c>
      <c r="B278" s="12" t="s">
        <v>17</v>
      </c>
      <c r="C278" s="12" t="str">
        <f>VLOOKUP(B278,取引先!$A$4:$B$11,2,FALSE)</f>
        <v>ショップ　トライアングル</v>
      </c>
      <c r="D278" s="12" t="s">
        <v>55</v>
      </c>
      <c r="E278" s="12" t="str">
        <f>VLOOKUP($D278,商品!$A$4:$E$13,2,FALSE)</f>
        <v>カサブランカ（白）</v>
      </c>
      <c r="F278" s="12" t="str">
        <f>VLOOKUP($D278,商品!$A$4:$E$13,3,FALSE)</f>
        <v>ワイン</v>
      </c>
      <c r="G278" s="9">
        <f>VLOOKUP($D278,商品!$A$4:$E$13,4,FALSE)</f>
        <v>29400</v>
      </c>
      <c r="H278" s="12">
        <v>10</v>
      </c>
      <c r="I278" s="9">
        <f t="shared" si="4"/>
        <v>294000</v>
      </c>
    </row>
    <row r="279" spans="1:9" x14ac:dyDescent="0.4">
      <c r="A279" s="11">
        <v>44247</v>
      </c>
      <c r="B279" s="12" t="s">
        <v>17</v>
      </c>
      <c r="C279" s="12" t="str">
        <f>VLOOKUP(B279,取引先!$A$4:$B$11,2,FALSE)</f>
        <v>ショップ　トライアングル</v>
      </c>
      <c r="D279" s="12" t="s">
        <v>52</v>
      </c>
      <c r="E279" s="12" t="str">
        <f>VLOOKUP($D279,商品!$A$4:$E$13,2,FALSE)</f>
        <v>スイトピー（赤）</v>
      </c>
      <c r="F279" s="12" t="str">
        <f>VLOOKUP($D279,商品!$A$4:$E$13,3,FALSE)</f>
        <v>ワイン</v>
      </c>
      <c r="G279" s="9">
        <f>VLOOKUP($D279,商品!$A$4:$E$13,4,FALSE)</f>
        <v>12600</v>
      </c>
      <c r="H279" s="12">
        <v>6</v>
      </c>
      <c r="I279" s="9">
        <f t="shared" si="4"/>
        <v>75600</v>
      </c>
    </row>
    <row r="280" spans="1:9" x14ac:dyDescent="0.4">
      <c r="A280" s="11">
        <v>44247</v>
      </c>
      <c r="B280" s="12" t="s">
        <v>17</v>
      </c>
      <c r="C280" s="12" t="str">
        <f>VLOOKUP(B280,取引先!$A$4:$B$11,2,FALSE)</f>
        <v>ショップ　トライアングル</v>
      </c>
      <c r="D280" s="12" t="s">
        <v>58</v>
      </c>
      <c r="E280" s="12" t="str">
        <f>VLOOKUP($D280,商品!$A$4:$E$13,2,FALSE)</f>
        <v>薔薇（赤）</v>
      </c>
      <c r="F280" s="12" t="str">
        <f>VLOOKUP($D280,商品!$A$4:$E$13,3,FALSE)</f>
        <v>ワイン</v>
      </c>
      <c r="G280" s="9">
        <f>VLOOKUP($D280,商品!$A$4:$E$13,4,FALSE)</f>
        <v>16800</v>
      </c>
      <c r="H280" s="12">
        <v>23</v>
      </c>
      <c r="I280" s="9">
        <f t="shared" si="4"/>
        <v>386400</v>
      </c>
    </row>
    <row r="281" spans="1:9" x14ac:dyDescent="0.4">
      <c r="A281" s="11">
        <v>44247</v>
      </c>
      <c r="B281" s="12" t="s">
        <v>17</v>
      </c>
      <c r="C281" s="12" t="str">
        <f>VLOOKUP(B281,取引先!$A$4:$B$11,2,FALSE)</f>
        <v>ショップ　トライアングル</v>
      </c>
      <c r="D281" s="12" t="s">
        <v>53</v>
      </c>
      <c r="E281" s="12" t="str">
        <f>VLOOKUP($D281,商品!$A$4:$E$13,2,FALSE)</f>
        <v>SAKURA BEER</v>
      </c>
      <c r="F281" s="12" t="str">
        <f>VLOOKUP($D281,商品!$A$4:$E$13,3,FALSE)</f>
        <v>ビール</v>
      </c>
      <c r="G281" s="9">
        <f>VLOOKUP($D281,商品!$A$4:$E$13,4,FALSE)</f>
        <v>3960</v>
      </c>
      <c r="H281" s="12">
        <v>19</v>
      </c>
      <c r="I281" s="9">
        <f t="shared" si="4"/>
        <v>75240</v>
      </c>
    </row>
    <row r="282" spans="1:9" x14ac:dyDescent="0.4">
      <c r="A282" s="11">
        <v>44249</v>
      </c>
      <c r="B282" s="12" t="s">
        <v>15</v>
      </c>
      <c r="C282" s="12" t="str">
        <f>VLOOKUP(B282,取引先!$A$4:$B$11,2,FALSE)</f>
        <v>加藤酒店</v>
      </c>
      <c r="D282" s="12" t="s">
        <v>54</v>
      </c>
      <c r="E282" s="12" t="str">
        <f>VLOOKUP($D282,商品!$A$4:$E$13,2,FALSE)</f>
        <v>季節限定　シクラメン</v>
      </c>
      <c r="F282" s="12" t="str">
        <f>VLOOKUP($D282,商品!$A$4:$E$13,3,FALSE)</f>
        <v>ビール</v>
      </c>
      <c r="G282" s="9">
        <f>VLOOKUP($D282,商品!$A$4:$E$13,4,FALSE)</f>
        <v>3960</v>
      </c>
      <c r="H282" s="12">
        <v>13</v>
      </c>
      <c r="I282" s="9">
        <f t="shared" si="4"/>
        <v>51480</v>
      </c>
    </row>
    <row r="283" spans="1:9" x14ac:dyDescent="0.4">
      <c r="A283" s="11">
        <v>44249</v>
      </c>
      <c r="B283" s="12" t="s">
        <v>15</v>
      </c>
      <c r="C283" s="12" t="str">
        <f>VLOOKUP(B283,取引先!$A$4:$B$11,2,FALSE)</f>
        <v>加藤酒店</v>
      </c>
      <c r="D283" s="12" t="s">
        <v>59</v>
      </c>
      <c r="E283" s="12" t="str">
        <f>VLOOKUP($D283,商品!$A$4:$E$13,2,FALSE)</f>
        <v>マーガレット</v>
      </c>
      <c r="F283" s="12" t="str">
        <f>VLOOKUP($D283,商品!$A$4:$E$13,3,FALSE)</f>
        <v>発泡酒</v>
      </c>
      <c r="G283" s="9">
        <f>VLOOKUP($D283,商品!$A$4:$E$13,4,FALSE)</f>
        <v>2540</v>
      </c>
      <c r="H283" s="12">
        <v>13</v>
      </c>
      <c r="I283" s="9">
        <f t="shared" si="4"/>
        <v>33020</v>
      </c>
    </row>
    <row r="284" spans="1:9" x14ac:dyDescent="0.4">
      <c r="A284" s="11">
        <v>44249</v>
      </c>
      <c r="B284" s="12" t="s">
        <v>15</v>
      </c>
      <c r="C284" s="12" t="str">
        <f>VLOOKUP(B284,取引先!$A$4:$B$11,2,FALSE)</f>
        <v>加藤酒店</v>
      </c>
      <c r="D284" s="12" t="s">
        <v>60</v>
      </c>
      <c r="E284" s="12" t="str">
        <f>VLOOKUP($D284,商品!$A$4:$E$13,2,FALSE)</f>
        <v>MOMO</v>
      </c>
      <c r="F284" s="12" t="str">
        <f>VLOOKUP($D284,商品!$A$4:$E$13,3,FALSE)</f>
        <v>発泡酒</v>
      </c>
      <c r="G284" s="9">
        <f>VLOOKUP($D284,商品!$A$4:$E$13,4,FALSE)</f>
        <v>2680</v>
      </c>
      <c r="H284" s="12">
        <v>13</v>
      </c>
      <c r="I284" s="9">
        <f t="shared" si="4"/>
        <v>34840</v>
      </c>
    </row>
    <row r="285" spans="1:9" x14ac:dyDescent="0.4">
      <c r="A285" s="11">
        <v>44249</v>
      </c>
      <c r="B285" s="12" t="s">
        <v>15</v>
      </c>
      <c r="C285" s="12" t="str">
        <f>VLOOKUP(B285,取引先!$A$4:$B$11,2,FALSE)</f>
        <v>加藤酒店</v>
      </c>
      <c r="D285" s="12" t="s">
        <v>51</v>
      </c>
      <c r="E285" s="12" t="str">
        <f>VLOOKUP($D285,商品!$A$4:$E$13,2,FALSE)</f>
        <v>すずらん（白）</v>
      </c>
      <c r="F285" s="12" t="str">
        <f>VLOOKUP($D285,商品!$A$4:$E$13,3,FALSE)</f>
        <v>ワイン</v>
      </c>
      <c r="G285" s="9">
        <f>VLOOKUP($D285,商品!$A$4:$E$13,4,FALSE)</f>
        <v>15960</v>
      </c>
      <c r="H285" s="12">
        <v>13</v>
      </c>
      <c r="I285" s="9">
        <f t="shared" si="4"/>
        <v>207480</v>
      </c>
    </row>
    <row r="286" spans="1:9" x14ac:dyDescent="0.4">
      <c r="A286" s="11">
        <v>44249</v>
      </c>
      <c r="B286" s="12" t="s">
        <v>19</v>
      </c>
      <c r="C286" s="12" t="str">
        <f>VLOOKUP(B286,取引先!$A$4:$B$11,2,FALSE)</f>
        <v>Shop Hamada</v>
      </c>
      <c r="D286" s="12" t="s">
        <v>54</v>
      </c>
      <c r="E286" s="12" t="str">
        <f>VLOOKUP($D286,商品!$A$4:$E$13,2,FALSE)</f>
        <v>季節限定　シクラメン</v>
      </c>
      <c r="F286" s="12" t="str">
        <f>VLOOKUP($D286,商品!$A$4:$E$13,3,FALSE)</f>
        <v>ビール</v>
      </c>
      <c r="G286" s="9">
        <f>VLOOKUP($D286,商品!$A$4:$E$13,4,FALSE)</f>
        <v>3960</v>
      </c>
      <c r="H286" s="12">
        <v>25</v>
      </c>
      <c r="I286" s="9">
        <f t="shared" si="4"/>
        <v>99000</v>
      </c>
    </row>
    <row r="287" spans="1:9" x14ac:dyDescent="0.4">
      <c r="A287" s="11">
        <v>44249</v>
      </c>
      <c r="B287" s="12" t="s">
        <v>19</v>
      </c>
      <c r="C287" s="12" t="str">
        <f>VLOOKUP(B287,取引先!$A$4:$B$11,2,FALSE)</f>
        <v>Shop Hamada</v>
      </c>
      <c r="D287" s="12" t="s">
        <v>56</v>
      </c>
      <c r="E287" s="12" t="str">
        <f>VLOOKUP($D287,商品!$A$4:$E$13,2,FALSE)</f>
        <v>SAKURA レッドラベル</v>
      </c>
      <c r="F287" s="12" t="str">
        <f>VLOOKUP($D287,商品!$A$4:$E$13,3,FALSE)</f>
        <v>ビール</v>
      </c>
      <c r="G287" s="9">
        <f>VLOOKUP($D287,商品!$A$4:$E$13,4,FALSE)</f>
        <v>3960</v>
      </c>
      <c r="H287" s="12">
        <v>25</v>
      </c>
      <c r="I287" s="9">
        <f t="shared" si="4"/>
        <v>99000</v>
      </c>
    </row>
    <row r="288" spans="1:9" x14ac:dyDescent="0.4">
      <c r="A288" s="11">
        <v>44250</v>
      </c>
      <c r="B288" s="12" t="s">
        <v>20</v>
      </c>
      <c r="C288" s="12" t="str">
        <f>VLOOKUP(B288,取引先!$A$4:$B$11,2,FALSE)</f>
        <v>イマイ商店</v>
      </c>
      <c r="D288" s="12" t="s">
        <v>58</v>
      </c>
      <c r="E288" s="12" t="str">
        <f>VLOOKUP($D288,商品!$A$4:$E$13,2,FALSE)</f>
        <v>薔薇（赤）</v>
      </c>
      <c r="F288" s="12" t="str">
        <f>VLOOKUP($D288,商品!$A$4:$E$13,3,FALSE)</f>
        <v>ワイン</v>
      </c>
      <c r="G288" s="9">
        <f>VLOOKUP($D288,商品!$A$4:$E$13,4,FALSE)</f>
        <v>16800</v>
      </c>
      <c r="H288" s="12">
        <v>29</v>
      </c>
      <c r="I288" s="9">
        <f t="shared" si="4"/>
        <v>487200</v>
      </c>
    </row>
    <row r="289" spans="1:9" x14ac:dyDescent="0.4">
      <c r="A289" s="11">
        <v>44250</v>
      </c>
      <c r="B289" s="12" t="s">
        <v>20</v>
      </c>
      <c r="C289" s="12" t="str">
        <f>VLOOKUP(B289,取引先!$A$4:$B$11,2,FALSE)</f>
        <v>イマイ商店</v>
      </c>
      <c r="D289" s="12" t="s">
        <v>57</v>
      </c>
      <c r="E289" s="12" t="str">
        <f>VLOOKUP($D289,商品!$A$4:$E$13,2,FALSE)</f>
        <v>クラシック　さくら</v>
      </c>
      <c r="F289" s="12" t="str">
        <f>VLOOKUP($D289,商品!$A$4:$E$13,3,FALSE)</f>
        <v>ビール</v>
      </c>
      <c r="G289" s="9">
        <f>VLOOKUP($D289,商品!$A$4:$E$13,4,FALSE)</f>
        <v>5120</v>
      </c>
      <c r="H289" s="12">
        <v>29</v>
      </c>
      <c r="I289" s="9">
        <f t="shared" si="4"/>
        <v>148480</v>
      </c>
    </row>
    <row r="290" spans="1:9" x14ac:dyDescent="0.4">
      <c r="A290" s="11">
        <v>44250</v>
      </c>
      <c r="B290" s="12" t="s">
        <v>19</v>
      </c>
      <c r="C290" s="12" t="str">
        <f>VLOOKUP(B290,取引先!$A$4:$B$11,2,FALSE)</f>
        <v>Shop Hamada</v>
      </c>
      <c r="D290" s="12" t="s">
        <v>59</v>
      </c>
      <c r="E290" s="12" t="str">
        <f>VLOOKUP($D290,商品!$A$4:$E$13,2,FALSE)</f>
        <v>マーガレット</v>
      </c>
      <c r="F290" s="12" t="str">
        <f>VLOOKUP($D290,商品!$A$4:$E$13,3,FALSE)</f>
        <v>発泡酒</v>
      </c>
      <c r="G290" s="9">
        <f>VLOOKUP($D290,商品!$A$4:$E$13,4,FALSE)</f>
        <v>2540</v>
      </c>
      <c r="H290" s="12">
        <v>11</v>
      </c>
      <c r="I290" s="9">
        <f t="shared" si="4"/>
        <v>27940</v>
      </c>
    </row>
    <row r="291" spans="1:9" x14ac:dyDescent="0.4">
      <c r="A291" s="11">
        <v>44250</v>
      </c>
      <c r="B291" s="12" t="s">
        <v>19</v>
      </c>
      <c r="C291" s="12" t="str">
        <f>VLOOKUP(B291,取引先!$A$4:$B$11,2,FALSE)</f>
        <v>Shop Hamada</v>
      </c>
      <c r="D291" s="12" t="s">
        <v>57</v>
      </c>
      <c r="E291" s="12" t="str">
        <f>VLOOKUP($D291,商品!$A$4:$E$13,2,FALSE)</f>
        <v>クラシック　さくら</v>
      </c>
      <c r="F291" s="12" t="str">
        <f>VLOOKUP($D291,商品!$A$4:$E$13,3,FALSE)</f>
        <v>ビール</v>
      </c>
      <c r="G291" s="9">
        <f>VLOOKUP($D291,商品!$A$4:$E$13,4,FALSE)</f>
        <v>5120</v>
      </c>
      <c r="H291" s="12">
        <v>11</v>
      </c>
      <c r="I291" s="9">
        <f t="shared" si="4"/>
        <v>56320</v>
      </c>
    </row>
    <row r="292" spans="1:9" x14ac:dyDescent="0.4">
      <c r="A292" s="11">
        <v>44251</v>
      </c>
      <c r="B292" s="12" t="s">
        <v>20</v>
      </c>
      <c r="C292" s="12" t="str">
        <f>VLOOKUP(B292,取引先!$A$4:$B$11,2,FALSE)</f>
        <v>イマイ商店</v>
      </c>
      <c r="D292" s="12" t="s">
        <v>53</v>
      </c>
      <c r="E292" s="12" t="str">
        <f>VLOOKUP($D292,商品!$A$4:$E$13,2,FALSE)</f>
        <v>SAKURA BEER</v>
      </c>
      <c r="F292" s="12" t="str">
        <f>VLOOKUP($D292,商品!$A$4:$E$13,3,FALSE)</f>
        <v>ビール</v>
      </c>
      <c r="G292" s="9">
        <f>VLOOKUP($D292,商品!$A$4:$E$13,4,FALSE)</f>
        <v>3960</v>
      </c>
      <c r="H292" s="12">
        <v>29</v>
      </c>
      <c r="I292" s="9">
        <f t="shared" si="4"/>
        <v>114840</v>
      </c>
    </row>
    <row r="293" spans="1:9" x14ac:dyDescent="0.4">
      <c r="A293" s="11">
        <v>44251</v>
      </c>
      <c r="B293" s="12" t="s">
        <v>20</v>
      </c>
      <c r="C293" s="12" t="str">
        <f>VLOOKUP(B293,取引先!$A$4:$B$11,2,FALSE)</f>
        <v>イマイ商店</v>
      </c>
      <c r="D293" s="12" t="s">
        <v>54</v>
      </c>
      <c r="E293" s="12" t="str">
        <f>VLOOKUP($D293,商品!$A$4:$E$13,2,FALSE)</f>
        <v>季節限定　シクラメン</v>
      </c>
      <c r="F293" s="12" t="str">
        <f>VLOOKUP($D293,商品!$A$4:$E$13,3,FALSE)</f>
        <v>ビール</v>
      </c>
      <c r="G293" s="9">
        <f>VLOOKUP($D293,商品!$A$4:$E$13,4,FALSE)</f>
        <v>3960</v>
      </c>
      <c r="H293" s="12">
        <v>29</v>
      </c>
      <c r="I293" s="9">
        <f t="shared" si="4"/>
        <v>114840</v>
      </c>
    </row>
    <row r="294" spans="1:9" x14ac:dyDescent="0.4">
      <c r="A294" s="11">
        <v>44255</v>
      </c>
      <c r="B294" s="12" t="s">
        <v>17</v>
      </c>
      <c r="C294" s="12" t="str">
        <f>VLOOKUP(B294,取引先!$A$4:$B$11,2,FALSE)</f>
        <v>ショップ　トライアングル</v>
      </c>
      <c r="D294" s="12" t="s">
        <v>57</v>
      </c>
      <c r="E294" s="12" t="str">
        <f>VLOOKUP($D294,商品!$A$4:$E$13,2,FALSE)</f>
        <v>クラシック　さくら</v>
      </c>
      <c r="F294" s="12" t="str">
        <f>VLOOKUP($D294,商品!$A$4:$E$13,3,FALSE)</f>
        <v>ビール</v>
      </c>
      <c r="G294" s="9">
        <f>VLOOKUP($D294,商品!$A$4:$E$13,4,FALSE)</f>
        <v>5120</v>
      </c>
      <c r="H294" s="12">
        <v>20</v>
      </c>
      <c r="I294" s="9">
        <f t="shared" si="4"/>
        <v>102400</v>
      </c>
    </row>
    <row r="295" spans="1:9" x14ac:dyDescent="0.4">
      <c r="A295" s="11">
        <v>44255</v>
      </c>
      <c r="B295" s="12" t="s">
        <v>17</v>
      </c>
      <c r="C295" s="12" t="str">
        <f>VLOOKUP(B295,取引先!$A$4:$B$11,2,FALSE)</f>
        <v>ショップ　トライアングル</v>
      </c>
      <c r="D295" s="12" t="s">
        <v>56</v>
      </c>
      <c r="E295" s="12" t="str">
        <f>VLOOKUP($D295,商品!$A$4:$E$13,2,FALSE)</f>
        <v>SAKURA レッドラベル</v>
      </c>
      <c r="F295" s="12" t="str">
        <f>VLOOKUP($D295,商品!$A$4:$E$13,3,FALSE)</f>
        <v>ビール</v>
      </c>
      <c r="G295" s="9">
        <f>VLOOKUP($D295,商品!$A$4:$E$13,4,FALSE)</f>
        <v>3960</v>
      </c>
      <c r="H295" s="12">
        <v>20</v>
      </c>
      <c r="I295" s="9">
        <f t="shared" si="4"/>
        <v>79200</v>
      </c>
    </row>
    <row r="296" spans="1:9" x14ac:dyDescent="0.4">
      <c r="A296" s="11">
        <v>44258</v>
      </c>
      <c r="B296" s="12" t="s">
        <v>16</v>
      </c>
      <c r="C296" s="12" t="str">
        <f>VLOOKUP(B296,取引先!$A$4:$B$11,2,FALSE)</f>
        <v>さいとうスーパー</v>
      </c>
      <c r="D296" s="12" t="s">
        <v>53</v>
      </c>
      <c r="E296" s="12" t="str">
        <f>VLOOKUP($D296,商品!$A$4:$E$13,2,FALSE)</f>
        <v>SAKURA BEER</v>
      </c>
      <c r="F296" s="12" t="str">
        <f>VLOOKUP($D296,商品!$A$4:$E$13,3,FALSE)</f>
        <v>ビール</v>
      </c>
      <c r="G296" s="9">
        <f>VLOOKUP($D296,商品!$A$4:$E$13,4,FALSE)</f>
        <v>3960</v>
      </c>
      <c r="H296" s="12">
        <v>11</v>
      </c>
      <c r="I296" s="9">
        <f t="shared" si="4"/>
        <v>43560</v>
      </c>
    </row>
    <row r="297" spans="1:9" x14ac:dyDescent="0.4">
      <c r="A297" s="11">
        <v>44258</v>
      </c>
      <c r="B297" s="12" t="s">
        <v>16</v>
      </c>
      <c r="C297" s="12" t="str">
        <f>VLOOKUP(B297,取引先!$A$4:$B$11,2,FALSE)</f>
        <v>さいとうスーパー</v>
      </c>
      <c r="D297" s="12" t="s">
        <v>54</v>
      </c>
      <c r="E297" s="12" t="str">
        <f>VLOOKUP($D297,商品!$A$4:$E$13,2,FALSE)</f>
        <v>季節限定　シクラメン</v>
      </c>
      <c r="F297" s="12" t="str">
        <f>VLOOKUP($D297,商品!$A$4:$E$13,3,FALSE)</f>
        <v>ビール</v>
      </c>
      <c r="G297" s="9">
        <f>VLOOKUP($D297,商品!$A$4:$E$13,4,FALSE)</f>
        <v>3960</v>
      </c>
      <c r="H297" s="12">
        <v>11</v>
      </c>
      <c r="I297" s="9">
        <f t="shared" si="4"/>
        <v>43560</v>
      </c>
    </row>
    <row r="298" spans="1:9" x14ac:dyDescent="0.4">
      <c r="A298" s="11">
        <v>44259</v>
      </c>
      <c r="B298" s="12" t="s">
        <v>17</v>
      </c>
      <c r="C298" s="12" t="str">
        <f>VLOOKUP(B298,取引先!$A$4:$B$11,2,FALSE)</f>
        <v>ショップ　トライアングル</v>
      </c>
      <c r="D298" s="12" t="s">
        <v>54</v>
      </c>
      <c r="E298" s="12" t="str">
        <f>VLOOKUP($D298,商品!$A$4:$E$13,2,FALSE)</f>
        <v>季節限定　シクラメン</v>
      </c>
      <c r="F298" s="12" t="str">
        <f>VLOOKUP($D298,商品!$A$4:$E$13,3,FALSE)</f>
        <v>ビール</v>
      </c>
      <c r="G298" s="9">
        <f>VLOOKUP($D298,商品!$A$4:$E$13,4,FALSE)</f>
        <v>3960</v>
      </c>
      <c r="H298" s="12">
        <v>9</v>
      </c>
      <c r="I298" s="9">
        <f t="shared" si="4"/>
        <v>35640</v>
      </c>
    </row>
    <row r="299" spans="1:9" x14ac:dyDescent="0.4">
      <c r="A299" s="11">
        <v>44259</v>
      </c>
      <c r="B299" s="12" t="s">
        <v>17</v>
      </c>
      <c r="C299" s="12" t="str">
        <f>VLOOKUP(B299,取引先!$A$4:$B$11,2,FALSE)</f>
        <v>ショップ　トライアングル</v>
      </c>
      <c r="D299" s="12" t="s">
        <v>57</v>
      </c>
      <c r="E299" s="12" t="str">
        <f>VLOOKUP($D299,商品!$A$4:$E$13,2,FALSE)</f>
        <v>クラシック　さくら</v>
      </c>
      <c r="F299" s="12" t="str">
        <f>VLOOKUP($D299,商品!$A$4:$E$13,3,FALSE)</f>
        <v>ビール</v>
      </c>
      <c r="G299" s="9">
        <f>VLOOKUP($D299,商品!$A$4:$E$13,4,FALSE)</f>
        <v>5120</v>
      </c>
      <c r="H299" s="12">
        <v>9</v>
      </c>
      <c r="I299" s="9">
        <f t="shared" si="4"/>
        <v>46080</v>
      </c>
    </row>
    <row r="300" spans="1:9" x14ac:dyDescent="0.4">
      <c r="A300" s="11">
        <v>44259</v>
      </c>
      <c r="B300" s="12" t="s">
        <v>18</v>
      </c>
      <c r="C300" s="12" t="str">
        <f>VLOOKUP(B300,取引先!$A$4:$B$11,2,FALSE)</f>
        <v>成田ストア</v>
      </c>
      <c r="D300" s="12" t="s">
        <v>59</v>
      </c>
      <c r="E300" s="12" t="str">
        <f>VLOOKUP($D300,商品!$A$4:$E$13,2,FALSE)</f>
        <v>マーガレット</v>
      </c>
      <c r="F300" s="12" t="str">
        <f>VLOOKUP($D300,商品!$A$4:$E$13,3,FALSE)</f>
        <v>発泡酒</v>
      </c>
      <c r="G300" s="9">
        <f>VLOOKUP($D300,商品!$A$4:$E$13,4,FALSE)</f>
        <v>2540</v>
      </c>
      <c r="H300" s="12">
        <v>15</v>
      </c>
      <c r="I300" s="9">
        <f t="shared" si="4"/>
        <v>38100</v>
      </c>
    </row>
    <row r="301" spans="1:9" x14ac:dyDescent="0.4">
      <c r="A301" s="11">
        <v>44259</v>
      </c>
      <c r="B301" s="12" t="s">
        <v>18</v>
      </c>
      <c r="C301" s="12" t="str">
        <f>VLOOKUP(B301,取引先!$A$4:$B$11,2,FALSE)</f>
        <v>成田ストア</v>
      </c>
      <c r="D301" s="12" t="s">
        <v>51</v>
      </c>
      <c r="E301" s="12" t="str">
        <f>VLOOKUP($D301,商品!$A$4:$E$13,2,FALSE)</f>
        <v>すずらん（白）</v>
      </c>
      <c r="F301" s="12" t="str">
        <f>VLOOKUP($D301,商品!$A$4:$E$13,3,FALSE)</f>
        <v>ワイン</v>
      </c>
      <c r="G301" s="9">
        <f>VLOOKUP($D301,商品!$A$4:$E$13,4,FALSE)</f>
        <v>15960</v>
      </c>
      <c r="H301" s="12">
        <v>15</v>
      </c>
      <c r="I301" s="9">
        <f t="shared" si="4"/>
        <v>239400</v>
      </c>
    </row>
    <row r="302" spans="1:9" x14ac:dyDescent="0.4">
      <c r="A302" s="11">
        <v>44259</v>
      </c>
      <c r="B302" s="12" t="s">
        <v>19</v>
      </c>
      <c r="C302" s="12" t="str">
        <f>VLOOKUP(B302,取引先!$A$4:$B$11,2,FALSE)</f>
        <v>Shop Hamada</v>
      </c>
      <c r="D302" s="12" t="s">
        <v>60</v>
      </c>
      <c r="E302" s="12" t="str">
        <f>VLOOKUP($D302,商品!$A$4:$E$13,2,FALSE)</f>
        <v>MOMO</v>
      </c>
      <c r="F302" s="12" t="str">
        <f>VLOOKUP($D302,商品!$A$4:$E$13,3,FALSE)</f>
        <v>発泡酒</v>
      </c>
      <c r="G302" s="9">
        <f>VLOOKUP($D302,商品!$A$4:$E$13,4,FALSE)</f>
        <v>2680</v>
      </c>
      <c r="H302" s="12">
        <v>16</v>
      </c>
      <c r="I302" s="9">
        <f t="shared" si="4"/>
        <v>42880</v>
      </c>
    </row>
    <row r="303" spans="1:9" x14ac:dyDescent="0.4">
      <c r="A303" s="11">
        <v>44259</v>
      </c>
      <c r="B303" s="12" t="s">
        <v>19</v>
      </c>
      <c r="C303" s="12" t="str">
        <f>VLOOKUP(B303,取引先!$A$4:$B$11,2,FALSE)</f>
        <v>Shop Hamada</v>
      </c>
      <c r="D303" s="12" t="s">
        <v>54</v>
      </c>
      <c r="E303" s="12" t="str">
        <f>VLOOKUP($D303,商品!$A$4:$E$13,2,FALSE)</f>
        <v>季節限定　シクラメン</v>
      </c>
      <c r="F303" s="12" t="str">
        <f>VLOOKUP($D303,商品!$A$4:$E$13,3,FALSE)</f>
        <v>ビール</v>
      </c>
      <c r="G303" s="9">
        <f>VLOOKUP($D303,商品!$A$4:$E$13,4,FALSE)</f>
        <v>3960</v>
      </c>
      <c r="H303" s="12">
        <v>16</v>
      </c>
      <c r="I303" s="9">
        <f t="shared" si="4"/>
        <v>63360</v>
      </c>
    </row>
    <row r="304" spans="1:9" x14ac:dyDescent="0.4">
      <c r="A304" s="11">
        <v>44262</v>
      </c>
      <c r="B304" s="12" t="s">
        <v>20</v>
      </c>
      <c r="C304" s="12" t="str">
        <f>VLOOKUP(B304,取引先!$A$4:$B$11,2,FALSE)</f>
        <v>イマイ商店</v>
      </c>
      <c r="D304" s="12" t="s">
        <v>56</v>
      </c>
      <c r="E304" s="12" t="str">
        <f>VLOOKUP($D304,商品!$A$4:$E$13,2,FALSE)</f>
        <v>SAKURA レッドラベル</v>
      </c>
      <c r="F304" s="12" t="str">
        <f>VLOOKUP($D304,商品!$A$4:$E$13,3,FALSE)</f>
        <v>ビール</v>
      </c>
      <c r="G304" s="9">
        <f>VLOOKUP($D304,商品!$A$4:$E$13,4,FALSE)</f>
        <v>3960</v>
      </c>
      <c r="H304" s="12">
        <v>23</v>
      </c>
      <c r="I304" s="9">
        <f t="shared" si="4"/>
        <v>91080</v>
      </c>
    </row>
    <row r="305" spans="1:9" x14ac:dyDescent="0.4">
      <c r="A305" s="11">
        <v>44262</v>
      </c>
      <c r="B305" s="12" t="s">
        <v>20</v>
      </c>
      <c r="C305" s="12" t="str">
        <f>VLOOKUP(B305,取引先!$A$4:$B$11,2,FALSE)</f>
        <v>イマイ商店</v>
      </c>
      <c r="D305" s="12" t="s">
        <v>59</v>
      </c>
      <c r="E305" s="12" t="str">
        <f>VLOOKUP($D305,商品!$A$4:$E$13,2,FALSE)</f>
        <v>マーガレット</v>
      </c>
      <c r="F305" s="12" t="str">
        <f>VLOOKUP($D305,商品!$A$4:$E$13,3,FALSE)</f>
        <v>発泡酒</v>
      </c>
      <c r="G305" s="9">
        <f>VLOOKUP($D305,商品!$A$4:$E$13,4,FALSE)</f>
        <v>2540</v>
      </c>
      <c r="H305" s="12">
        <v>23</v>
      </c>
      <c r="I305" s="9">
        <f t="shared" si="4"/>
        <v>58420</v>
      </c>
    </row>
    <row r="306" spans="1:9" x14ac:dyDescent="0.4">
      <c r="A306" s="11">
        <v>44263</v>
      </c>
      <c r="B306" s="12" t="s">
        <v>21</v>
      </c>
      <c r="C306" s="12" t="str">
        <f>VLOOKUP(B306,取引先!$A$4:$B$11,2,FALSE)</f>
        <v>青山酒店</v>
      </c>
      <c r="D306" s="12" t="s">
        <v>51</v>
      </c>
      <c r="E306" s="12" t="str">
        <f>VLOOKUP($D306,商品!$A$4:$E$13,2,FALSE)</f>
        <v>すずらん（白）</v>
      </c>
      <c r="F306" s="12" t="str">
        <f>VLOOKUP($D306,商品!$A$4:$E$13,3,FALSE)</f>
        <v>ワイン</v>
      </c>
      <c r="G306" s="9">
        <f>VLOOKUP($D306,商品!$A$4:$E$13,4,FALSE)</f>
        <v>15960</v>
      </c>
      <c r="H306" s="12">
        <v>14</v>
      </c>
      <c r="I306" s="9">
        <f t="shared" si="4"/>
        <v>223440</v>
      </c>
    </row>
    <row r="307" spans="1:9" x14ac:dyDescent="0.4">
      <c r="A307" s="11">
        <v>44263</v>
      </c>
      <c r="B307" s="12" t="s">
        <v>21</v>
      </c>
      <c r="C307" s="12" t="str">
        <f>VLOOKUP(B307,取引先!$A$4:$B$11,2,FALSE)</f>
        <v>青山酒店</v>
      </c>
      <c r="D307" s="12" t="s">
        <v>55</v>
      </c>
      <c r="E307" s="12" t="str">
        <f>VLOOKUP($D307,商品!$A$4:$E$13,2,FALSE)</f>
        <v>カサブランカ（白）</v>
      </c>
      <c r="F307" s="12" t="str">
        <f>VLOOKUP($D307,商品!$A$4:$E$13,3,FALSE)</f>
        <v>ワイン</v>
      </c>
      <c r="G307" s="9">
        <f>VLOOKUP($D307,商品!$A$4:$E$13,4,FALSE)</f>
        <v>29400</v>
      </c>
      <c r="H307" s="12">
        <v>10</v>
      </c>
      <c r="I307" s="9">
        <f t="shared" si="4"/>
        <v>294000</v>
      </c>
    </row>
    <row r="308" spans="1:9" x14ac:dyDescent="0.4">
      <c r="A308" s="11">
        <v>44263</v>
      </c>
      <c r="B308" s="12" t="s">
        <v>21</v>
      </c>
      <c r="C308" s="12" t="str">
        <f>VLOOKUP(B308,取引先!$A$4:$B$11,2,FALSE)</f>
        <v>青山酒店</v>
      </c>
      <c r="D308" s="12" t="s">
        <v>51</v>
      </c>
      <c r="E308" s="12" t="str">
        <f>VLOOKUP($D308,商品!$A$4:$E$13,2,FALSE)</f>
        <v>すずらん（白）</v>
      </c>
      <c r="F308" s="12" t="str">
        <f>VLOOKUP($D308,商品!$A$4:$E$13,3,FALSE)</f>
        <v>ワイン</v>
      </c>
      <c r="G308" s="9">
        <f>VLOOKUP($D308,商品!$A$4:$E$13,4,FALSE)</f>
        <v>15960</v>
      </c>
      <c r="H308" s="12">
        <v>14</v>
      </c>
      <c r="I308" s="9">
        <f t="shared" si="4"/>
        <v>223440</v>
      </c>
    </row>
    <row r="309" spans="1:9" x14ac:dyDescent="0.4">
      <c r="A309" s="11">
        <v>44263</v>
      </c>
      <c r="B309" s="12" t="s">
        <v>21</v>
      </c>
      <c r="C309" s="12" t="str">
        <f>VLOOKUP(B309,取引先!$A$4:$B$11,2,FALSE)</f>
        <v>青山酒店</v>
      </c>
      <c r="D309" s="12" t="s">
        <v>55</v>
      </c>
      <c r="E309" s="12" t="str">
        <f>VLOOKUP($D309,商品!$A$4:$E$13,2,FALSE)</f>
        <v>カサブランカ（白）</v>
      </c>
      <c r="F309" s="12" t="str">
        <f>VLOOKUP($D309,商品!$A$4:$E$13,3,FALSE)</f>
        <v>ワイン</v>
      </c>
      <c r="G309" s="9">
        <f>VLOOKUP($D309,商品!$A$4:$E$13,4,FALSE)</f>
        <v>29400</v>
      </c>
      <c r="H309" s="12">
        <v>10</v>
      </c>
      <c r="I309" s="9">
        <f t="shared" si="4"/>
        <v>294000</v>
      </c>
    </row>
    <row r="310" spans="1:9" x14ac:dyDescent="0.4">
      <c r="A310" s="11">
        <v>44265</v>
      </c>
      <c r="B310" s="12" t="s">
        <v>15</v>
      </c>
      <c r="C310" s="12" t="str">
        <f>VLOOKUP(B310,取引先!$A$4:$B$11,2,FALSE)</f>
        <v>加藤酒店</v>
      </c>
      <c r="D310" s="12" t="s">
        <v>51</v>
      </c>
      <c r="E310" s="12" t="str">
        <f>VLOOKUP($D310,商品!$A$4:$E$13,2,FALSE)</f>
        <v>すずらん（白）</v>
      </c>
      <c r="F310" s="12" t="str">
        <f>VLOOKUP($D310,商品!$A$4:$E$13,3,FALSE)</f>
        <v>ワイン</v>
      </c>
      <c r="G310" s="9">
        <f>VLOOKUP($D310,商品!$A$4:$E$13,4,FALSE)</f>
        <v>15960</v>
      </c>
      <c r="H310" s="12">
        <v>29</v>
      </c>
      <c r="I310" s="9">
        <f t="shared" si="4"/>
        <v>462840</v>
      </c>
    </row>
    <row r="311" spans="1:9" x14ac:dyDescent="0.4">
      <c r="A311" s="11">
        <v>44265</v>
      </c>
      <c r="B311" s="12" t="s">
        <v>15</v>
      </c>
      <c r="C311" s="12" t="str">
        <f>VLOOKUP(B311,取引先!$A$4:$B$11,2,FALSE)</f>
        <v>加藤酒店</v>
      </c>
      <c r="D311" s="12" t="s">
        <v>52</v>
      </c>
      <c r="E311" s="12" t="str">
        <f>VLOOKUP($D311,商品!$A$4:$E$13,2,FALSE)</f>
        <v>スイトピー（赤）</v>
      </c>
      <c r="F311" s="12" t="str">
        <f>VLOOKUP($D311,商品!$A$4:$E$13,3,FALSE)</f>
        <v>ワイン</v>
      </c>
      <c r="G311" s="9">
        <f>VLOOKUP($D311,商品!$A$4:$E$13,4,FALSE)</f>
        <v>12600</v>
      </c>
      <c r="H311" s="12">
        <v>29</v>
      </c>
      <c r="I311" s="9">
        <f t="shared" si="4"/>
        <v>365400</v>
      </c>
    </row>
    <row r="312" spans="1:9" x14ac:dyDescent="0.4">
      <c r="A312" s="11">
        <v>44265</v>
      </c>
      <c r="B312" s="12" t="s">
        <v>22</v>
      </c>
      <c r="C312" s="12" t="str">
        <f>VLOOKUP(B312,取引先!$A$4:$B$11,2,FALSE)</f>
        <v>Sweet Shop</v>
      </c>
      <c r="D312" s="12" t="s">
        <v>52</v>
      </c>
      <c r="E312" s="12" t="str">
        <f>VLOOKUP($D312,商品!$A$4:$E$13,2,FALSE)</f>
        <v>スイトピー（赤）</v>
      </c>
      <c r="F312" s="12" t="str">
        <f>VLOOKUP($D312,商品!$A$4:$E$13,3,FALSE)</f>
        <v>ワイン</v>
      </c>
      <c r="G312" s="9">
        <f>VLOOKUP($D312,商品!$A$4:$E$13,4,FALSE)</f>
        <v>12600</v>
      </c>
      <c r="H312" s="12">
        <v>15</v>
      </c>
      <c r="I312" s="9">
        <f t="shared" si="4"/>
        <v>189000</v>
      </c>
    </row>
    <row r="313" spans="1:9" x14ac:dyDescent="0.4">
      <c r="A313" s="11">
        <v>44265</v>
      </c>
      <c r="B313" s="12" t="s">
        <v>22</v>
      </c>
      <c r="C313" s="12" t="str">
        <f>VLOOKUP(B313,取引先!$A$4:$B$11,2,FALSE)</f>
        <v>Sweet Shop</v>
      </c>
      <c r="D313" s="12" t="s">
        <v>59</v>
      </c>
      <c r="E313" s="12" t="str">
        <f>VLOOKUP($D313,商品!$A$4:$E$13,2,FALSE)</f>
        <v>マーガレット</v>
      </c>
      <c r="F313" s="12" t="str">
        <f>VLOOKUP($D313,商品!$A$4:$E$13,3,FALSE)</f>
        <v>発泡酒</v>
      </c>
      <c r="G313" s="9">
        <f>VLOOKUP($D313,商品!$A$4:$E$13,4,FALSE)</f>
        <v>2540</v>
      </c>
      <c r="H313" s="12">
        <v>15</v>
      </c>
      <c r="I313" s="9">
        <f t="shared" si="4"/>
        <v>38100</v>
      </c>
    </row>
    <row r="314" spans="1:9" x14ac:dyDescent="0.4">
      <c r="A314" s="11">
        <v>44266</v>
      </c>
      <c r="B314" s="12" t="s">
        <v>17</v>
      </c>
      <c r="C314" s="12" t="str">
        <f>VLOOKUP(B314,取引先!$A$4:$B$11,2,FALSE)</f>
        <v>ショップ　トライアングル</v>
      </c>
      <c r="D314" s="12" t="s">
        <v>59</v>
      </c>
      <c r="E314" s="12" t="str">
        <f>VLOOKUP($D314,商品!$A$4:$E$13,2,FALSE)</f>
        <v>マーガレット</v>
      </c>
      <c r="F314" s="12" t="str">
        <f>VLOOKUP($D314,商品!$A$4:$E$13,3,FALSE)</f>
        <v>発泡酒</v>
      </c>
      <c r="G314" s="9">
        <f>VLOOKUP($D314,商品!$A$4:$E$13,4,FALSE)</f>
        <v>2540</v>
      </c>
      <c r="H314" s="12">
        <v>10</v>
      </c>
      <c r="I314" s="9">
        <f t="shared" si="4"/>
        <v>25400</v>
      </c>
    </row>
    <row r="315" spans="1:9" x14ac:dyDescent="0.4">
      <c r="A315" s="11">
        <v>44266</v>
      </c>
      <c r="B315" s="12" t="s">
        <v>17</v>
      </c>
      <c r="C315" s="12" t="str">
        <f>VLOOKUP(B315,取引先!$A$4:$B$11,2,FALSE)</f>
        <v>ショップ　トライアングル</v>
      </c>
      <c r="D315" s="12" t="s">
        <v>54</v>
      </c>
      <c r="E315" s="12" t="str">
        <f>VLOOKUP($D315,商品!$A$4:$E$13,2,FALSE)</f>
        <v>季節限定　シクラメン</v>
      </c>
      <c r="F315" s="12" t="str">
        <f>VLOOKUP($D315,商品!$A$4:$E$13,3,FALSE)</f>
        <v>ビール</v>
      </c>
      <c r="G315" s="9">
        <f>VLOOKUP($D315,商品!$A$4:$E$13,4,FALSE)</f>
        <v>3960</v>
      </c>
      <c r="H315" s="12">
        <v>10</v>
      </c>
      <c r="I315" s="9">
        <f t="shared" si="4"/>
        <v>39600</v>
      </c>
    </row>
    <row r="316" spans="1:9" x14ac:dyDescent="0.4">
      <c r="A316" s="11">
        <v>44266</v>
      </c>
      <c r="B316" s="12" t="s">
        <v>18</v>
      </c>
      <c r="C316" s="12" t="str">
        <f>VLOOKUP(B316,取引先!$A$4:$B$11,2,FALSE)</f>
        <v>成田ストア</v>
      </c>
      <c r="D316" s="12" t="s">
        <v>60</v>
      </c>
      <c r="E316" s="12" t="str">
        <f>VLOOKUP($D316,商品!$A$4:$E$13,2,FALSE)</f>
        <v>MOMO</v>
      </c>
      <c r="F316" s="12" t="str">
        <f>VLOOKUP($D316,商品!$A$4:$E$13,3,FALSE)</f>
        <v>発泡酒</v>
      </c>
      <c r="G316" s="9">
        <f>VLOOKUP($D316,商品!$A$4:$E$13,4,FALSE)</f>
        <v>2680</v>
      </c>
      <c r="H316" s="12">
        <v>26</v>
      </c>
      <c r="I316" s="9">
        <f t="shared" si="4"/>
        <v>69680</v>
      </c>
    </row>
    <row r="317" spans="1:9" x14ac:dyDescent="0.4">
      <c r="A317" s="11">
        <v>44266</v>
      </c>
      <c r="B317" s="12" t="s">
        <v>18</v>
      </c>
      <c r="C317" s="12" t="str">
        <f>VLOOKUP(B317,取引先!$A$4:$B$11,2,FALSE)</f>
        <v>成田ストア</v>
      </c>
      <c r="D317" s="12" t="s">
        <v>55</v>
      </c>
      <c r="E317" s="12" t="str">
        <f>VLOOKUP($D317,商品!$A$4:$E$13,2,FALSE)</f>
        <v>カサブランカ（白）</v>
      </c>
      <c r="F317" s="12" t="str">
        <f>VLOOKUP($D317,商品!$A$4:$E$13,3,FALSE)</f>
        <v>ワイン</v>
      </c>
      <c r="G317" s="9">
        <f>VLOOKUP($D317,商品!$A$4:$E$13,4,FALSE)</f>
        <v>29400</v>
      </c>
      <c r="H317" s="12">
        <v>26</v>
      </c>
      <c r="I317" s="9">
        <f t="shared" si="4"/>
        <v>764400</v>
      </c>
    </row>
    <row r="318" spans="1:9" x14ac:dyDescent="0.4">
      <c r="A318" s="11">
        <v>44270</v>
      </c>
      <c r="B318" s="12" t="s">
        <v>21</v>
      </c>
      <c r="C318" s="12" t="str">
        <f>VLOOKUP(B318,取引先!$A$4:$B$11,2,FALSE)</f>
        <v>青山酒店</v>
      </c>
      <c r="D318" s="12" t="s">
        <v>52</v>
      </c>
      <c r="E318" s="12" t="str">
        <f>VLOOKUP($D318,商品!$A$4:$E$13,2,FALSE)</f>
        <v>スイトピー（赤）</v>
      </c>
      <c r="F318" s="12" t="str">
        <f>VLOOKUP($D318,商品!$A$4:$E$13,3,FALSE)</f>
        <v>ワイン</v>
      </c>
      <c r="G318" s="9">
        <f>VLOOKUP($D318,商品!$A$4:$E$13,4,FALSE)</f>
        <v>12600</v>
      </c>
      <c r="H318" s="12">
        <v>8</v>
      </c>
      <c r="I318" s="9">
        <f t="shared" si="4"/>
        <v>100800</v>
      </c>
    </row>
    <row r="319" spans="1:9" x14ac:dyDescent="0.4">
      <c r="A319" s="11">
        <v>44270</v>
      </c>
      <c r="B319" s="12" t="s">
        <v>21</v>
      </c>
      <c r="C319" s="12" t="str">
        <f>VLOOKUP(B319,取引先!$A$4:$B$11,2,FALSE)</f>
        <v>青山酒店</v>
      </c>
      <c r="D319" s="12" t="s">
        <v>58</v>
      </c>
      <c r="E319" s="12" t="str">
        <f>VLOOKUP($D319,商品!$A$4:$E$13,2,FALSE)</f>
        <v>薔薇（赤）</v>
      </c>
      <c r="F319" s="12" t="str">
        <f>VLOOKUP($D319,商品!$A$4:$E$13,3,FALSE)</f>
        <v>ワイン</v>
      </c>
      <c r="G319" s="9">
        <f>VLOOKUP($D319,商品!$A$4:$E$13,4,FALSE)</f>
        <v>16800</v>
      </c>
      <c r="H319" s="12">
        <v>19</v>
      </c>
      <c r="I319" s="9">
        <f t="shared" si="4"/>
        <v>319200</v>
      </c>
    </row>
    <row r="320" spans="1:9" x14ac:dyDescent="0.4">
      <c r="A320" s="11">
        <v>44270</v>
      </c>
      <c r="B320" s="12" t="s">
        <v>21</v>
      </c>
      <c r="C320" s="12" t="str">
        <f>VLOOKUP(B320,取引先!$A$4:$B$11,2,FALSE)</f>
        <v>青山酒店</v>
      </c>
      <c r="D320" s="12" t="s">
        <v>52</v>
      </c>
      <c r="E320" s="12" t="str">
        <f>VLOOKUP($D320,商品!$A$4:$E$13,2,FALSE)</f>
        <v>スイトピー（赤）</v>
      </c>
      <c r="F320" s="12" t="str">
        <f>VLOOKUP($D320,商品!$A$4:$E$13,3,FALSE)</f>
        <v>ワイン</v>
      </c>
      <c r="G320" s="9">
        <f>VLOOKUP($D320,商品!$A$4:$E$13,4,FALSE)</f>
        <v>12600</v>
      </c>
      <c r="H320" s="12">
        <v>8</v>
      </c>
      <c r="I320" s="9">
        <f t="shared" si="4"/>
        <v>100800</v>
      </c>
    </row>
    <row r="321" spans="1:9" x14ac:dyDescent="0.4">
      <c r="A321" s="11">
        <v>44270</v>
      </c>
      <c r="B321" s="12" t="s">
        <v>21</v>
      </c>
      <c r="C321" s="12" t="str">
        <f>VLOOKUP(B321,取引先!$A$4:$B$11,2,FALSE)</f>
        <v>青山酒店</v>
      </c>
      <c r="D321" s="12" t="s">
        <v>58</v>
      </c>
      <c r="E321" s="12" t="str">
        <f>VLOOKUP($D321,商品!$A$4:$E$13,2,FALSE)</f>
        <v>薔薇（赤）</v>
      </c>
      <c r="F321" s="12" t="str">
        <f>VLOOKUP($D321,商品!$A$4:$E$13,3,FALSE)</f>
        <v>ワイン</v>
      </c>
      <c r="G321" s="9">
        <f>VLOOKUP($D321,商品!$A$4:$E$13,4,FALSE)</f>
        <v>16800</v>
      </c>
      <c r="H321" s="12">
        <v>19</v>
      </c>
      <c r="I321" s="9">
        <f t="shared" si="4"/>
        <v>319200</v>
      </c>
    </row>
    <row r="322" spans="1:9" x14ac:dyDescent="0.4">
      <c r="A322" s="11">
        <v>44270</v>
      </c>
      <c r="B322" s="12" t="s">
        <v>19</v>
      </c>
      <c r="C322" s="12" t="str">
        <f>VLOOKUP(B322,取引先!$A$4:$B$11,2,FALSE)</f>
        <v>Shop Hamada</v>
      </c>
      <c r="D322" s="12" t="s">
        <v>51</v>
      </c>
      <c r="E322" s="12" t="str">
        <f>VLOOKUP($D322,商品!$A$4:$E$13,2,FALSE)</f>
        <v>すずらん（白）</v>
      </c>
      <c r="F322" s="12" t="str">
        <f>VLOOKUP($D322,商品!$A$4:$E$13,3,FALSE)</f>
        <v>ワイン</v>
      </c>
      <c r="G322" s="9">
        <f>VLOOKUP($D322,商品!$A$4:$E$13,4,FALSE)</f>
        <v>15960</v>
      </c>
      <c r="H322" s="12">
        <v>23</v>
      </c>
      <c r="I322" s="9">
        <f t="shared" si="4"/>
        <v>367080</v>
      </c>
    </row>
    <row r="323" spans="1:9" x14ac:dyDescent="0.4">
      <c r="A323" s="11">
        <v>44270</v>
      </c>
      <c r="B323" s="12" t="s">
        <v>19</v>
      </c>
      <c r="C323" s="12" t="str">
        <f>VLOOKUP(B323,取引先!$A$4:$B$11,2,FALSE)</f>
        <v>Shop Hamada</v>
      </c>
      <c r="D323" s="12" t="s">
        <v>59</v>
      </c>
      <c r="E323" s="12" t="str">
        <f>VLOOKUP($D323,商品!$A$4:$E$13,2,FALSE)</f>
        <v>マーガレット</v>
      </c>
      <c r="F323" s="12" t="str">
        <f>VLOOKUP($D323,商品!$A$4:$E$13,3,FALSE)</f>
        <v>発泡酒</v>
      </c>
      <c r="G323" s="9">
        <f>VLOOKUP($D323,商品!$A$4:$E$13,4,FALSE)</f>
        <v>2540</v>
      </c>
      <c r="H323" s="12">
        <v>23</v>
      </c>
      <c r="I323" s="9">
        <f t="shared" si="4"/>
        <v>58420</v>
      </c>
    </row>
    <row r="324" spans="1:9" x14ac:dyDescent="0.4">
      <c r="A324" s="11">
        <v>44271</v>
      </c>
      <c r="B324" s="12" t="s">
        <v>22</v>
      </c>
      <c r="C324" s="12" t="str">
        <f>VLOOKUP(B324,取引先!$A$4:$B$11,2,FALSE)</f>
        <v>Sweet Shop</v>
      </c>
      <c r="D324" s="12" t="s">
        <v>58</v>
      </c>
      <c r="E324" s="12" t="str">
        <f>VLOOKUP($D324,商品!$A$4:$E$13,2,FALSE)</f>
        <v>薔薇（赤）</v>
      </c>
      <c r="F324" s="12" t="str">
        <f>VLOOKUP($D324,商品!$A$4:$E$13,3,FALSE)</f>
        <v>ワイン</v>
      </c>
      <c r="G324" s="9">
        <f>VLOOKUP($D324,商品!$A$4:$E$13,4,FALSE)</f>
        <v>16800</v>
      </c>
      <c r="H324" s="12">
        <v>28</v>
      </c>
      <c r="I324" s="9">
        <f t="shared" ref="I324:I349" si="5">G324*H324</f>
        <v>470400</v>
      </c>
    </row>
    <row r="325" spans="1:9" x14ac:dyDescent="0.4">
      <c r="A325" s="11">
        <v>44271</v>
      </c>
      <c r="B325" s="12" t="s">
        <v>22</v>
      </c>
      <c r="C325" s="12" t="str">
        <f>VLOOKUP(B325,取引先!$A$4:$B$11,2,FALSE)</f>
        <v>Sweet Shop</v>
      </c>
      <c r="D325" s="12" t="s">
        <v>60</v>
      </c>
      <c r="E325" s="12" t="str">
        <f>VLOOKUP($D325,商品!$A$4:$E$13,2,FALSE)</f>
        <v>MOMO</v>
      </c>
      <c r="F325" s="12" t="str">
        <f>VLOOKUP($D325,商品!$A$4:$E$13,3,FALSE)</f>
        <v>発泡酒</v>
      </c>
      <c r="G325" s="9">
        <f>VLOOKUP($D325,商品!$A$4:$E$13,4,FALSE)</f>
        <v>2680</v>
      </c>
      <c r="H325" s="12">
        <v>28</v>
      </c>
      <c r="I325" s="9">
        <f t="shared" si="5"/>
        <v>75040</v>
      </c>
    </row>
    <row r="326" spans="1:9" x14ac:dyDescent="0.4">
      <c r="A326" s="11">
        <v>44272</v>
      </c>
      <c r="B326" s="12" t="s">
        <v>16</v>
      </c>
      <c r="C326" s="12" t="str">
        <f>VLOOKUP(B326,取引先!$A$4:$B$11,2,FALSE)</f>
        <v>さいとうスーパー</v>
      </c>
      <c r="D326" s="12" t="s">
        <v>56</v>
      </c>
      <c r="E326" s="12" t="str">
        <f>VLOOKUP($D326,商品!$A$4:$E$13,2,FALSE)</f>
        <v>SAKURA レッドラベル</v>
      </c>
      <c r="F326" s="12" t="str">
        <f>VLOOKUP($D326,商品!$A$4:$E$13,3,FALSE)</f>
        <v>ビール</v>
      </c>
      <c r="G326" s="9">
        <f>VLOOKUP($D326,商品!$A$4:$E$13,4,FALSE)</f>
        <v>3960</v>
      </c>
      <c r="H326" s="12">
        <v>29</v>
      </c>
      <c r="I326" s="9">
        <f t="shared" si="5"/>
        <v>114840</v>
      </c>
    </row>
    <row r="327" spans="1:9" x14ac:dyDescent="0.4">
      <c r="A327" s="11">
        <v>44272</v>
      </c>
      <c r="B327" s="12" t="s">
        <v>16</v>
      </c>
      <c r="C327" s="12" t="str">
        <f>VLOOKUP(B327,取引先!$A$4:$B$11,2,FALSE)</f>
        <v>さいとうスーパー</v>
      </c>
      <c r="D327" s="12" t="s">
        <v>59</v>
      </c>
      <c r="E327" s="12" t="str">
        <f>VLOOKUP($D327,商品!$A$4:$E$13,2,FALSE)</f>
        <v>マーガレット</v>
      </c>
      <c r="F327" s="12" t="str">
        <f>VLOOKUP($D327,商品!$A$4:$E$13,3,FALSE)</f>
        <v>発泡酒</v>
      </c>
      <c r="G327" s="9">
        <f>VLOOKUP($D327,商品!$A$4:$E$13,4,FALSE)</f>
        <v>2540</v>
      </c>
      <c r="H327" s="12">
        <v>29</v>
      </c>
      <c r="I327" s="9">
        <f t="shared" si="5"/>
        <v>73660</v>
      </c>
    </row>
    <row r="328" spans="1:9" x14ac:dyDescent="0.4">
      <c r="A328" s="11">
        <v>44273</v>
      </c>
      <c r="B328" s="12" t="s">
        <v>17</v>
      </c>
      <c r="C328" s="12" t="str">
        <f>VLOOKUP(B328,取引先!$A$4:$B$11,2,FALSE)</f>
        <v>ショップ　トライアングル</v>
      </c>
      <c r="D328" s="12" t="s">
        <v>60</v>
      </c>
      <c r="E328" s="12" t="str">
        <f>VLOOKUP($D328,商品!$A$4:$E$13,2,FALSE)</f>
        <v>MOMO</v>
      </c>
      <c r="F328" s="12" t="str">
        <f>VLOOKUP($D328,商品!$A$4:$E$13,3,FALSE)</f>
        <v>発泡酒</v>
      </c>
      <c r="G328" s="9">
        <f>VLOOKUP($D328,商品!$A$4:$E$13,4,FALSE)</f>
        <v>2680</v>
      </c>
      <c r="H328" s="12">
        <v>30</v>
      </c>
      <c r="I328" s="9">
        <f t="shared" si="5"/>
        <v>80400</v>
      </c>
    </row>
    <row r="329" spans="1:9" x14ac:dyDescent="0.4">
      <c r="A329" s="11">
        <v>44273</v>
      </c>
      <c r="B329" s="12" t="s">
        <v>17</v>
      </c>
      <c r="C329" s="12" t="str">
        <f>VLOOKUP(B329,取引先!$A$4:$B$11,2,FALSE)</f>
        <v>ショップ　トライアングル</v>
      </c>
      <c r="D329" s="12" t="s">
        <v>59</v>
      </c>
      <c r="E329" s="12" t="str">
        <f>VLOOKUP($D329,商品!$A$4:$E$13,2,FALSE)</f>
        <v>マーガレット</v>
      </c>
      <c r="F329" s="12" t="str">
        <f>VLOOKUP($D329,商品!$A$4:$E$13,3,FALSE)</f>
        <v>発泡酒</v>
      </c>
      <c r="G329" s="9">
        <f>VLOOKUP($D329,商品!$A$4:$E$13,4,FALSE)</f>
        <v>2540</v>
      </c>
      <c r="H329" s="12">
        <v>30</v>
      </c>
      <c r="I329" s="9">
        <f t="shared" si="5"/>
        <v>76200</v>
      </c>
    </row>
    <row r="330" spans="1:9" x14ac:dyDescent="0.4">
      <c r="A330" s="11">
        <v>44273</v>
      </c>
      <c r="B330" s="12" t="s">
        <v>18</v>
      </c>
      <c r="C330" s="12" t="str">
        <f>VLOOKUP(B330,取引先!$A$4:$B$11,2,FALSE)</f>
        <v>成田ストア</v>
      </c>
      <c r="D330" s="12" t="s">
        <v>51</v>
      </c>
      <c r="E330" s="12" t="str">
        <f>VLOOKUP($D330,商品!$A$4:$E$13,2,FALSE)</f>
        <v>すずらん（白）</v>
      </c>
      <c r="F330" s="12" t="str">
        <f>VLOOKUP($D330,商品!$A$4:$E$13,3,FALSE)</f>
        <v>ワイン</v>
      </c>
      <c r="G330" s="9">
        <f>VLOOKUP($D330,商品!$A$4:$E$13,4,FALSE)</f>
        <v>15960</v>
      </c>
      <c r="H330" s="12">
        <v>30</v>
      </c>
      <c r="I330" s="9">
        <f t="shared" si="5"/>
        <v>478800</v>
      </c>
    </row>
    <row r="331" spans="1:9" x14ac:dyDescent="0.4">
      <c r="A331" s="11">
        <v>44273</v>
      </c>
      <c r="B331" s="12" t="s">
        <v>18</v>
      </c>
      <c r="C331" s="12" t="str">
        <f>VLOOKUP(B331,取引先!$A$4:$B$11,2,FALSE)</f>
        <v>成田ストア</v>
      </c>
      <c r="D331" s="12" t="s">
        <v>52</v>
      </c>
      <c r="E331" s="12" t="str">
        <f>VLOOKUP($D331,商品!$A$4:$E$13,2,FALSE)</f>
        <v>スイトピー（赤）</v>
      </c>
      <c r="F331" s="12" t="str">
        <f>VLOOKUP($D331,商品!$A$4:$E$13,3,FALSE)</f>
        <v>ワイン</v>
      </c>
      <c r="G331" s="9">
        <f>VLOOKUP($D331,商品!$A$4:$E$13,4,FALSE)</f>
        <v>12600</v>
      </c>
      <c r="H331" s="12">
        <v>30</v>
      </c>
      <c r="I331" s="9">
        <f t="shared" si="5"/>
        <v>378000</v>
      </c>
    </row>
    <row r="332" spans="1:9" x14ac:dyDescent="0.4">
      <c r="A332" s="11">
        <v>44275</v>
      </c>
      <c r="B332" s="12" t="s">
        <v>16</v>
      </c>
      <c r="C332" s="12" t="str">
        <f>VLOOKUP(B332,取引先!$A$4:$B$11,2,FALSE)</f>
        <v>さいとうスーパー</v>
      </c>
      <c r="D332" s="12" t="s">
        <v>57</v>
      </c>
      <c r="E332" s="12" t="str">
        <f>VLOOKUP($D332,商品!$A$4:$E$13,2,FALSE)</f>
        <v>クラシック　さくら</v>
      </c>
      <c r="F332" s="12" t="str">
        <f>VLOOKUP($D332,商品!$A$4:$E$13,3,FALSE)</f>
        <v>ビール</v>
      </c>
      <c r="G332" s="9">
        <f>VLOOKUP($D332,商品!$A$4:$E$13,4,FALSE)</f>
        <v>5120</v>
      </c>
      <c r="H332" s="12">
        <v>12</v>
      </c>
      <c r="I332" s="9">
        <f t="shared" si="5"/>
        <v>61440</v>
      </c>
    </row>
    <row r="333" spans="1:9" x14ac:dyDescent="0.4">
      <c r="A333" s="11">
        <v>44275</v>
      </c>
      <c r="B333" s="12" t="s">
        <v>16</v>
      </c>
      <c r="C333" s="12" t="str">
        <f>VLOOKUP(B333,取引先!$A$4:$B$11,2,FALSE)</f>
        <v>さいとうスーパー</v>
      </c>
      <c r="D333" s="12" t="s">
        <v>60</v>
      </c>
      <c r="E333" s="12" t="str">
        <f>VLOOKUP($D333,商品!$A$4:$E$13,2,FALSE)</f>
        <v>MOMO</v>
      </c>
      <c r="F333" s="12" t="str">
        <f>VLOOKUP($D333,商品!$A$4:$E$13,3,FALSE)</f>
        <v>発泡酒</v>
      </c>
      <c r="G333" s="9">
        <f>VLOOKUP($D333,商品!$A$4:$E$13,4,FALSE)</f>
        <v>2680</v>
      </c>
      <c r="H333" s="12">
        <v>12</v>
      </c>
      <c r="I333" s="9">
        <f t="shared" si="5"/>
        <v>32160</v>
      </c>
    </row>
    <row r="334" spans="1:9" x14ac:dyDescent="0.4">
      <c r="A334" s="11">
        <v>44276</v>
      </c>
      <c r="B334" s="12" t="s">
        <v>20</v>
      </c>
      <c r="C334" s="12" t="str">
        <f>VLOOKUP(B334,取引先!$A$4:$B$11,2,FALSE)</f>
        <v>イマイ商店</v>
      </c>
      <c r="D334" s="12" t="s">
        <v>57</v>
      </c>
      <c r="E334" s="12" t="str">
        <f>VLOOKUP($D334,商品!$A$4:$E$13,2,FALSE)</f>
        <v>クラシック　さくら</v>
      </c>
      <c r="F334" s="12" t="str">
        <f>VLOOKUP($D334,商品!$A$4:$E$13,3,FALSE)</f>
        <v>ビール</v>
      </c>
      <c r="G334" s="9">
        <f>VLOOKUP($D334,商品!$A$4:$E$13,4,FALSE)</f>
        <v>5120</v>
      </c>
      <c r="H334" s="12">
        <v>13</v>
      </c>
      <c r="I334" s="9">
        <f t="shared" si="5"/>
        <v>66560</v>
      </c>
    </row>
    <row r="335" spans="1:9" x14ac:dyDescent="0.4">
      <c r="A335" s="11">
        <v>44276</v>
      </c>
      <c r="B335" s="12" t="s">
        <v>20</v>
      </c>
      <c r="C335" s="12" t="str">
        <f>VLOOKUP(B335,取引先!$A$4:$B$11,2,FALSE)</f>
        <v>イマイ商店</v>
      </c>
      <c r="D335" s="12" t="s">
        <v>60</v>
      </c>
      <c r="E335" s="12" t="str">
        <f>VLOOKUP($D335,商品!$A$4:$E$13,2,FALSE)</f>
        <v>MOMO</v>
      </c>
      <c r="F335" s="12" t="str">
        <f>VLOOKUP($D335,商品!$A$4:$E$13,3,FALSE)</f>
        <v>発泡酒</v>
      </c>
      <c r="G335" s="9">
        <f>VLOOKUP($D335,商品!$A$4:$E$13,4,FALSE)</f>
        <v>2680</v>
      </c>
      <c r="H335" s="12">
        <v>13</v>
      </c>
      <c r="I335" s="9">
        <f t="shared" si="5"/>
        <v>34840</v>
      </c>
    </row>
    <row r="336" spans="1:9" x14ac:dyDescent="0.4">
      <c r="A336" s="11">
        <v>44277</v>
      </c>
      <c r="B336" s="12" t="s">
        <v>19</v>
      </c>
      <c r="C336" s="12" t="str">
        <f>VLOOKUP(B336,取引先!$A$4:$B$11,2,FALSE)</f>
        <v>Shop Hamada</v>
      </c>
      <c r="D336" s="12" t="s">
        <v>55</v>
      </c>
      <c r="E336" s="12" t="str">
        <f>VLOOKUP($D336,商品!$A$4:$E$13,2,FALSE)</f>
        <v>カサブランカ（白）</v>
      </c>
      <c r="F336" s="12" t="str">
        <f>VLOOKUP($D336,商品!$A$4:$E$13,3,FALSE)</f>
        <v>ワイン</v>
      </c>
      <c r="G336" s="9">
        <f>VLOOKUP($D336,商品!$A$4:$E$13,4,FALSE)</f>
        <v>29400</v>
      </c>
      <c r="H336" s="12">
        <v>6</v>
      </c>
      <c r="I336" s="9">
        <f t="shared" si="5"/>
        <v>176400</v>
      </c>
    </row>
    <row r="337" spans="1:9" x14ac:dyDescent="0.4">
      <c r="A337" s="11">
        <v>44277</v>
      </c>
      <c r="B337" s="12" t="s">
        <v>19</v>
      </c>
      <c r="C337" s="12" t="str">
        <f>VLOOKUP(B337,取引先!$A$4:$B$11,2,FALSE)</f>
        <v>Shop Hamada</v>
      </c>
      <c r="D337" s="12" t="s">
        <v>60</v>
      </c>
      <c r="E337" s="12" t="str">
        <f>VLOOKUP($D337,商品!$A$4:$E$13,2,FALSE)</f>
        <v>MOMO</v>
      </c>
      <c r="F337" s="12" t="str">
        <f>VLOOKUP($D337,商品!$A$4:$E$13,3,FALSE)</f>
        <v>発泡酒</v>
      </c>
      <c r="G337" s="9">
        <f>VLOOKUP($D337,商品!$A$4:$E$13,4,FALSE)</f>
        <v>2680</v>
      </c>
      <c r="H337" s="12">
        <v>6</v>
      </c>
      <c r="I337" s="9">
        <f t="shared" si="5"/>
        <v>16080</v>
      </c>
    </row>
    <row r="338" spans="1:9" x14ac:dyDescent="0.4">
      <c r="A338" s="11">
        <v>44278</v>
      </c>
      <c r="B338" s="12" t="s">
        <v>22</v>
      </c>
      <c r="C338" s="12" t="str">
        <f>VLOOKUP(B338,取引先!$A$4:$B$11,2,FALSE)</f>
        <v>Sweet Shop</v>
      </c>
      <c r="D338" s="12" t="s">
        <v>53</v>
      </c>
      <c r="E338" s="12" t="str">
        <f>VLOOKUP($D338,商品!$A$4:$E$13,2,FALSE)</f>
        <v>SAKURA BEER</v>
      </c>
      <c r="F338" s="12" t="str">
        <f>VLOOKUP($D338,商品!$A$4:$E$13,3,FALSE)</f>
        <v>ビール</v>
      </c>
      <c r="G338" s="9">
        <f>VLOOKUP($D338,商品!$A$4:$E$13,4,FALSE)</f>
        <v>3960</v>
      </c>
      <c r="H338" s="12">
        <v>7</v>
      </c>
      <c r="I338" s="9">
        <f t="shared" si="5"/>
        <v>27720</v>
      </c>
    </row>
    <row r="339" spans="1:9" x14ac:dyDescent="0.4">
      <c r="A339" s="11">
        <v>44278</v>
      </c>
      <c r="B339" s="12" t="s">
        <v>22</v>
      </c>
      <c r="C339" s="12" t="str">
        <f>VLOOKUP(B339,取引先!$A$4:$B$11,2,FALSE)</f>
        <v>Sweet Shop</v>
      </c>
      <c r="D339" s="12" t="s">
        <v>51</v>
      </c>
      <c r="E339" s="12" t="str">
        <f>VLOOKUP($D339,商品!$A$4:$E$13,2,FALSE)</f>
        <v>すずらん（白）</v>
      </c>
      <c r="F339" s="12" t="str">
        <f>VLOOKUP($D339,商品!$A$4:$E$13,3,FALSE)</f>
        <v>ワイン</v>
      </c>
      <c r="G339" s="9">
        <f>VLOOKUP($D339,商品!$A$4:$E$13,4,FALSE)</f>
        <v>15960</v>
      </c>
      <c r="H339" s="12">
        <v>7</v>
      </c>
      <c r="I339" s="9">
        <f t="shared" si="5"/>
        <v>111720</v>
      </c>
    </row>
    <row r="340" spans="1:9" x14ac:dyDescent="0.4">
      <c r="A340" s="11">
        <v>44279</v>
      </c>
      <c r="B340" s="12" t="s">
        <v>15</v>
      </c>
      <c r="C340" s="12" t="str">
        <f>VLOOKUP(B340,取引先!$A$4:$B$11,2,FALSE)</f>
        <v>加藤酒店</v>
      </c>
      <c r="D340" s="12" t="s">
        <v>55</v>
      </c>
      <c r="E340" s="12" t="str">
        <f>VLOOKUP($D340,商品!$A$4:$E$13,2,FALSE)</f>
        <v>カサブランカ（白）</v>
      </c>
      <c r="F340" s="12" t="str">
        <f>VLOOKUP($D340,商品!$A$4:$E$13,3,FALSE)</f>
        <v>ワイン</v>
      </c>
      <c r="G340" s="9">
        <f>VLOOKUP($D340,商品!$A$4:$E$13,4,FALSE)</f>
        <v>29400</v>
      </c>
      <c r="H340" s="12">
        <v>9</v>
      </c>
      <c r="I340" s="9">
        <f t="shared" si="5"/>
        <v>264600</v>
      </c>
    </row>
    <row r="341" spans="1:9" x14ac:dyDescent="0.4">
      <c r="A341" s="11">
        <v>44279</v>
      </c>
      <c r="B341" s="12" t="s">
        <v>15</v>
      </c>
      <c r="C341" s="12" t="str">
        <f>VLOOKUP(B341,取引先!$A$4:$B$11,2,FALSE)</f>
        <v>加藤酒店</v>
      </c>
      <c r="D341" s="12" t="s">
        <v>58</v>
      </c>
      <c r="E341" s="12" t="str">
        <f>VLOOKUP($D341,商品!$A$4:$E$13,2,FALSE)</f>
        <v>薔薇（赤）</v>
      </c>
      <c r="F341" s="12" t="str">
        <f>VLOOKUP($D341,商品!$A$4:$E$13,3,FALSE)</f>
        <v>ワイン</v>
      </c>
      <c r="G341" s="9">
        <f>VLOOKUP($D341,商品!$A$4:$E$13,4,FALSE)</f>
        <v>16800</v>
      </c>
      <c r="H341" s="12">
        <v>9</v>
      </c>
      <c r="I341" s="9">
        <f t="shared" si="5"/>
        <v>151200</v>
      </c>
    </row>
    <row r="342" spans="1:9" x14ac:dyDescent="0.4">
      <c r="A342" s="11">
        <v>44280</v>
      </c>
      <c r="B342" s="12" t="s">
        <v>15</v>
      </c>
      <c r="C342" s="12" t="str">
        <f>VLOOKUP(B342,取引先!$A$4:$B$11,2,FALSE)</f>
        <v>加藤酒店</v>
      </c>
      <c r="D342" s="12" t="s">
        <v>60</v>
      </c>
      <c r="E342" s="12" t="str">
        <f>VLOOKUP($D342,商品!$A$4:$E$13,2,FALSE)</f>
        <v>MOMO</v>
      </c>
      <c r="F342" s="12" t="str">
        <f>VLOOKUP($D342,商品!$A$4:$E$13,3,FALSE)</f>
        <v>発泡酒</v>
      </c>
      <c r="G342" s="9">
        <f>VLOOKUP($D342,商品!$A$4:$E$13,4,FALSE)</f>
        <v>2680</v>
      </c>
      <c r="H342" s="12">
        <v>27</v>
      </c>
      <c r="I342" s="9">
        <f t="shared" si="5"/>
        <v>72360</v>
      </c>
    </row>
    <row r="343" spans="1:9" x14ac:dyDescent="0.4">
      <c r="A343" s="11">
        <v>44280</v>
      </c>
      <c r="B343" s="12" t="s">
        <v>15</v>
      </c>
      <c r="C343" s="12" t="str">
        <f>VLOOKUP(B343,取引先!$A$4:$B$11,2,FALSE)</f>
        <v>加藤酒店</v>
      </c>
      <c r="D343" s="12" t="s">
        <v>55</v>
      </c>
      <c r="E343" s="12" t="str">
        <f>VLOOKUP($D343,商品!$A$4:$E$13,2,FALSE)</f>
        <v>カサブランカ（白）</v>
      </c>
      <c r="F343" s="12" t="str">
        <f>VLOOKUP($D343,商品!$A$4:$E$13,3,FALSE)</f>
        <v>ワイン</v>
      </c>
      <c r="G343" s="9">
        <f>VLOOKUP($D343,商品!$A$4:$E$13,4,FALSE)</f>
        <v>29400</v>
      </c>
      <c r="H343" s="12">
        <v>27</v>
      </c>
      <c r="I343" s="9">
        <f t="shared" si="5"/>
        <v>793800</v>
      </c>
    </row>
    <row r="344" spans="1:9" x14ac:dyDescent="0.4">
      <c r="A344" s="11">
        <v>44280</v>
      </c>
      <c r="B344" s="12" t="s">
        <v>17</v>
      </c>
      <c r="C344" s="12" t="str">
        <f>VLOOKUP(B344,取引先!$A$4:$B$11,2,FALSE)</f>
        <v>ショップ　トライアングル</v>
      </c>
      <c r="D344" s="12" t="s">
        <v>51</v>
      </c>
      <c r="E344" s="12" t="str">
        <f>VLOOKUP($D344,商品!$A$4:$E$13,2,FALSE)</f>
        <v>すずらん（白）</v>
      </c>
      <c r="F344" s="12" t="str">
        <f>VLOOKUP($D344,商品!$A$4:$E$13,3,FALSE)</f>
        <v>ワイン</v>
      </c>
      <c r="G344" s="9">
        <f>VLOOKUP($D344,商品!$A$4:$E$13,4,FALSE)</f>
        <v>15960</v>
      </c>
      <c r="H344" s="12">
        <v>6</v>
      </c>
      <c r="I344" s="9">
        <f t="shared" si="5"/>
        <v>95760</v>
      </c>
    </row>
    <row r="345" spans="1:9" x14ac:dyDescent="0.4">
      <c r="A345" s="11">
        <v>44280</v>
      </c>
      <c r="B345" s="12" t="s">
        <v>17</v>
      </c>
      <c r="C345" s="12" t="str">
        <f>VLOOKUP(B345,取引先!$A$4:$B$11,2,FALSE)</f>
        <v>ショップ　トライアングル</v>
      </c>
      <c r="D345" s="12" t="s">
        <v>60</v>
      </c>
      <c r="E345" s="12" t="str">
        <f>VLOOKUP($D345,商品!$A$4:$E$13,2,FALSE)</f>
        <v>MOMO</v>
      </c>
      <c r="F345" s="12" t="str">
        <f>VLOOKUP($D345,商品!$A$4:$E$13,3,FALSE)</f>
        <v>発泡酒</v>
      </c>
      <c r="G345" s="9">
        <f>VLOOKUP($D345,商品!$A$4:$E$13,4,FALSE)</f>
        <v>2680</v>
      </c>
      <c r="H345" s="12">
        <v>6</v>
      </c>
      <c r="I345" s="9">
        <f t="shared" si="5"/>
        <v>16080</v>
      </c>
    </row>
    <row r="346" spans="1:9" x14ac:dyDescent="0.4">
      <c r="A346" s="11">
        <v>44283</v>
      </c>
      <c r="B346" s="12" t="s">
        <v>18</v>
      </c>
      <c r="C346" s="12" t="str">
        <f>VLOOKUP(B346,取引先!$A$4:$B$11,2,FALSE)</f>
        <v>成田ストア</v>
      </c>
      <c r="D346" s="12" t="s">
        <v>55</v>
      </c>
      <c r="E346" s="12" t="str">
        <f>VLOOKUP($D346,商品!$A$4:$E$13,2,FALSE)</f>
        <v>カサブランカ（白）</v>
      </c>
      <c r="F346" s="12" t="str">
        <f>VLOOKUP($D346,商品!$A$4:$E$13,3,FALSE)</f>
        <v>ワイン</v>
      </c>
      <c r="G346" s="9">
        <f>VLOOKUP($D346,商品!$A$4:$E$13,4,FALSE)</f>
        <v>29400</v>
      </c>
      <c r="H346" s="12">
        <v>22</v>
      </c>
      <c r="I346" s="9">
        <f t="shared" si="5"/>
        <v>646800</v>
      </c>
    </row>
    <row r="347" spans="1:9" x14ac:dyDescent="0.4">
      <c r="A347" s="11">
        <v>44283</v>
      </c>
      <c r="B347" s="12" t="s">
        <v>18</v>
      </c>
      <c r="C347" s="12" t="str">
        <f>VLOOKUP(B347,取引先!$A$4:$B$11,2,FALSE)</f>
        <v>成田ストア</v>
      </c>
      <c r="D347" s="12" t="s">
        <v>58</v>
      </c>
      <c r="E347" s="12" t="str">
        <f>VLOOKUP($D347,商品!$A$4:$E$13,2,FALSE)</f>
        <v>薔薇（赤）</v>
      </c>
      <c r="F347" s="12" t="str">
        <f>VLOOKUP($D347,商品!$A$4:$E$13,3,FALSE)</f>
        <v>ワイン</v>
      </c>
      <c r="G347" s="9">
        <f>VLOOKUP($D347,商品!$A$4:$E$13,4,FALSE)</f>
        <v>16800</v>
      </c>
      <c r="H347" s="12">
        <v>22</v>
      </c>
      <c r="I347" s="9">
        <f t="shared" si="5"/>
        <v>369600</v>
      </c>
    </row>
    <row r="348" spans="1:9" x14ac:dyDescent="0.4">
      <c r="A348" s="11">
        <v>44285</v>
      </c>
      <c r="B348" s="12" t="s">
        <v>22</v>
      </c>
      <c r="C348" s="12" t="str">
        <f>VLOOKUP(B348,取引先!$A$4:$B$11,2,FALSE)</f>
        <v>Sweet Shop</v>
      </c>
      <c r="D348" s="12" t="s">
        <v>56</v>
      </c>
      <c r="E348" s="12" t="str">
        <f>VLOOKUP($D348,商品!$A$4:$E$13,2,FALSE)</f>
        <v>SAKURA レッドラベル</v>
      </c>
      <c r="F348" s="12" t="str">
        <f>VLOOKUP($D348,商品!$A$4:$E$13,3,FALSE)</f>
        <v>ビール</v>
      </c>
      <c r="G348" s="9">
        <f>VLOOKUP($D348,商品!$A$4:$E$13,4,FALSE)</f>
        <v>3960</v>
      </c>
      <c r="H348" s="12">
        <v>5</v>
      </c>
      <c r="I348" s="9">
        <f t="shared" si="5"/>
        <v>19800</v>
      </c>
    </row>
    <row r="349" spans="1:9" x14ac:dyDescent="0.4">
      <c r="A349" s="11">
        <v>44285</v>
      </c>
      <c r="B349" s="12" t="s">
        <v>22</v>
      </c>
      <c r="C349" s="12" t="str">
        <f>VLOOKUP(B349,取引先!$A$4:$B$11,2,FALSE)</f>
        <v>Sweet Shop</v>
      </c>
      <c r="D349" s="12" t="s">
        <v>55</v>
      </c>
      <c r="E349" s="12" t="str">
        <f>VLOOKUP($D349,商品!$A$4:$E$13,2,FALSE)</f>
        <v>カサブランカ（白）</v>
      </c>
      <c r="F349" s="12" t="str">
        <f>VLOOKUP($D349,商品!$A$4:$E$13,3,FALSE)</f>
        <v>ワイン</v>
      </c>
      <c r="G349" s="9">
        <f>VLOOKUP($D349,商品!$A$4:$E$13,4,FALSE)</f>
        <v>29400</v>
      </c>
      <c r="H349" s="12">
        <v>5</v>
      </c>
      <c r="I349" s="9">
        <f t="shared" si="5"/>
        <v>147000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0C0DE-03C5-4428-9A94-FA305119AF79}">
  <dimension ref="A1:B11"/>
  <sheetViews>
    <sheetView workbookViewId="0"/>
  </sheetViews>
  <sheetFormatPr defaultRowHeight="18.75" x14ac:dyDescent="0.4"/>
  <cols>
    <col min="1" max="1" width="13.625" customWidth="1"/>
    <col min="2" max="2" width="21.625" customWidth="1"/>
  </cols>
  <sheetData>
    <row r="1" spans="1:2" ht="24" x14ac:dyDescent="0.4">
      <c r="A1" s="6" t="s">
        <v>23</v>
      </c>
    </row>
    <row r="3" spans="1:2" x14ac:dyDescent="0.4">
      <c r="A3" s="3" t="s">
        <v>7</v>
      </c>
      <c r="B3" s="3" t="s">
        <v>8</v>
      </c>
    </row>
    <row r="4" spans="1:2" x14ac:dyDescent="0.4">
      <c r="A4" s="2" t="s">
        <v>16</v>
      </c>
      <c r="B4" s="2" t="s">
        <v>24</v>
      </c>
    </row>
    <row r="5" spans="1:2" x14ac:dyDescent="0.4">
      <c r="A5" s="2" t="s">
        <v>22</v>
      </c>
      <c r="B5" s="2" t="s">
        <v>25</v>
      </c>
    </row>
    <row r="6" spans="1:2" x14ac:dyDescent="0.4">
      <c r="A6" s="2" t="s">
        <v>17</v>
      </c>
      <c r="B6" s="2" t="s">
        <v>26</v>
      </c>
    </row>
    <row r="7" spans="1:2" x14ac:dyDescent="0.4">
      <c r="A7" s="2" t="s">
        <v>18</v>
      </c>
      <c r="B7" s="2" t="s">
        <v>27</v>
      </c>
    </row>
    <row r="8" spans="1:2" x14ac:dyDescent="0.4">
      <c r="A8" s="2" t="s">
        <v>19</v>
      </c>
      <c r="B8" s="2" t="s">
        <v>28</v>
      </c>
    </row>
    <row r="9" spans="1:2" x14ac:dyDescent="0.4">
      <c r="A9" s="2" t="s">
        <v>21</v>
      </c>
      <c r="B9" s="2" t="s">
        <v>29</v>
      </c>
    </row>
    <row r="10" spans="1:2" x14ac:dyDescent="0.4">
      <c r="A10" s="2" t="s">
        <v>20</v>
      </c>
      <c r="B10" s="2" t="s">
        <v>30</v>
      </c>
    </row>
    <row r="11" spans="1:2" x14ac:dyDescent="0.4">
      <c r="A11" s="2" t="s">
        <v>15</v>
      </c>
      <c r="B11" s="2" t="s">
        <v>31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14F90-B88F-47B9-A921-A25EEAB2D522}">
  <dimension ref="A1:E13"/>
  <sheetViews>
    <sheetView workbookViewId="0"/>
  </sheetViews>
  <sheetFormatPr defaultRowHeight="18.75" x14ac:dyDescent="0.4"/>
  <cols>
    <col min="1" max="1" width="11.625" customWidth="1"/>
    <col min="2" max="2" width="19.375" bestFit="1" customWidth="1"/>
    <col min="3" max="3" width="9" bestFit="1" customWidth="1"/>
    <col min="4" max="5" width="10.625" customWidth="1"/>
  </cols>
  <sheetData>
    <row r="1" spans="1:5" ht="24" x14ac:dyDescent="0.4">
      <c r="A1" s="6" t="s">
        <v>32</v>
      </c>
    </row>
    <row r="3" spans="1:5" x14ac:dyDescent="0.4">
      <c r="A3" s="4" t="s">
        <v>33</v>
      </c>
      <c r="B3" s="4" t="s">
        <v>34</v>
      </c>
      <c r="C3" s="4" t="s">
        <v>35</v>
      </c>
      <c r="D3" s="4" t="s">
        <v>36</v>
      </c>
      <c r="E3" s="4" t="s">
        <v>37</v>
      </c>
    </row>
    <row r="4" spans="1:5" x14ac:dyDescent="0.4">
      <c r="A4" s="2" t="s">
        <v>53</v>
      </c>
      <c r="B4" s="2" t="s">
        <v>38</v>
      </c>
      <c r="C4" s="2" t="s">
        <v>61</v>
      </c>
      <c r="D4" s="1">
        <v>3960</v>
      </c>
      <c r="E4" s="1" t="s">
        <v>39</v>
      </c>
    </row>
    <row r="5" spans="1:5" x14ac:dyDescent="0.4">
      <c r="A5" s="2" t="s">
        <v>56</v>
      </c>
      <c r="B5" s="2" t="s">
        <v>40</v>
      </c>
      <c r="C5" s="2" t="s">
        <v>61</v>
      </c>
      <c r="D5" s="1">
        <v>3960</v>
      </c>
      <c r="E5" s="1" t="s">
        <v>39</v>
      </c>
    </row>
    <row r="6" spans="1:5" x14ac:dyDescent="0.4">
      <c r="A6" s="2" t="s">
        <v>57</v>
      </c>
      <c r="B6" s="2" t="s">
        <v>62</v>
      </c>
      <c r="C6" s="2" t="s">
        <v>61</v>
      </c>
      <c r="D6" s="1">
        <v>5120</v>
      </c>
      <c r="E6" s="1" t="s">
        <v>39</v>
      </c>
    </row>
    <row r="7" spans="1:5" x14ac:dyDescent="0.4">
      <c r="A7" s="2" t="s">
        <v>54</v>
      </c>
      <c r="B7" s="2" t="s">
        <v>41</v>
      </c>
      <c r="C7" s="2" t="s">
        <v>61</v>
      </c>
      <c r="D7" s="1">
        <v>3960</v>
      </c>
      <c r="E7" s="1" t="s">
        <v>39</v>
      </c>
    </row>
    <row r="8" spans="1:5" x14ac:dyDescent="0.4">
      <c r="A8" s="2" t="s">
        <v>59</v>
      </c>
      <c r="B8" s="2" t="s">
        <v>63</v>
      </c>
      <c r="C8" s="2" t="s">
        <v>42</v>
      </c>
      <c r="D8" s="1">
        <v>2540</v>
      </c>
      <c r="E8" s="1" t="s">
        <v>39</v>
      </c>
    </row>
    <row r="9" spans="1:5" x14ac:dyDescent="0.4">
      <c r="A9" s="2" t="s">
        <v>60</v>
      </c>
      <c r="B9" s="2" t="s">
        <v>64</v>
      </c>
      <c r="C9" s="2" t="s">
        <v>42</v>
      </c>
      <c r="D9" s="1">
        <v>2680</v>
      </c>
      <c r="E9" s="1" t="s">
        <v>39</v>
      </c>
    </row>
    <row r="10" spans="1:5" x14ac:dyDescent="0.4">
      <c r="A10" s="2" t="s">
        <v>51</v>
      </c>
      <c r="B10" s="2" t="s">
        <v>43</v>
      </c>
      <c r="C10" s="2" t="s">
        <v>65</v>
      </c>
      <c r="D10" s="1">
        <v>15960</v>
      </c>
      <c r="E10" s="1" t="s">
        <v>44</v>
      </c>
    </row>
    <row r="11" spans="1:5" x14ac:dyDescent="0.4">
      <c r="A11" s="2" t="s">
        <v>55</v>
      </c>
      <c r="B11" s="2" t="s">
        <v>45</v>
      </c>
      <c r="C11" s="2" t="s">
        <v>65</v>
      </c>
      <c r="D11" s="1">
        <v>29400</v>
      </c>
      <c r="E11" s="1" t="s">
        <v>44</v>
      </c>
    </row>
    <row r="12" spans="1:5" x14ac:dyDescent="0.4">
      <c r="A12" s="2" t="s">
        <v>52</v>
      </c>
      <c r="B12" s="2" t="s">
        <v>46</v>
      </c>
      <c r="C12" s="2" t="s">
        <v>65</v>
      </c>
      <c r="D12" s="1">
        <v>12600</v>
      </c>
      <c r="E12" s="1" t="s">
        <v>44</v>
      </c>
    </row>
    <row r="13" spans="1:5" x14ac:dyDescent="0.4">
      <c r="A13" s="2" t="s">
        <v>58</v>
      </c>
      <c r="B13" s="2" t="s">
        <v>47</v>
      </c>
      <c r="C13" s="2" t="s">
        <v>65</v>
      </c>
      <c r="D13" s="1">
        <v>16800</v>
      </c>
      <c r="E13" s="1" t="s">
        <v>44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売上推移</vt:lpstr>
      <vt:lpstr>売上明細</vt:lpstr>
      <vt:lpstr>取引先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2020-11-25T02:15:11Z</dcterms:created>
  <dcterms:modified xsi:type="dcterms:W3CDTF">2020-11-25T04:15:34Z</dcterms:modified>
</cp:coreProperties>
</file>