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藤木さんチェック対応\"/>
    </mc:Choice>
  </mc:AlternateContent>
  <xr:revisionPtr revIDLastSave="0" documentId="13_ncr:1_{3548309B-08BD-467D-93FF-3A5EB9886F8A}" xr6:coauthVersionLast="36" xr6:coauthVersionMax="45" xr10:uidLastSave="{00000000-0000-0000-0000-000000000000}"/>
  <bookViews>
    <workbookView xWindow="0" yWindow="0" windowWidth="19200" windowHeight="7455" xr2:uid="{34A3C782-4B77-4528-9968-0FA37757647F}"/>
  </bookViews>
  <sheets>
    <sheet name="売上5月" sheetId="8" r:id="rId1"/>
    <sheet name="売上4月" sheetId="1" r:id="rId2"/>
    <sheet name="商品別集計" sheetId="9" r:id="rId3"/>
    <sheet name="店舗別集計" sheetId="10" r:id="rId4"/>
    <sheet name="店舗" sheetId="7" r:id="rId5"/>
    <sheet name="商品" sheetId="5" r:id="rId6"/>
  </sheets>
  <definedNames>
    <definedName name="_xlnm._FilterDatabase" localSheetId="1" hidden="1">売上4月!$A$3:$K$100</definedName>
    <definedName name="_xlnm._FilterDatabase" localSheetId="0" hidden="1">売上5月!$A$3:$K$100</definedName>
  </definedNames>
  <calcPr calcId="191029"/>
  <pivotCaches>
    <pivotCache cacheId="21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8" l="1"/>
  <c r="F5" i="8"/>
  <c r="G5" i="8"/>
  <c r="E6" i="8"/>
  <c r="F6" i="8"/>
  <c r="G6" i="8"/>
  <c r="E7" i="8"/>
  <c r="F7" i="8"/>
  <c r="G7" i="8"/>
  <c r="E8" i="8"/>
  <c r="F8" i="8"/>
  <c r="G8" i="8"/>
  <c r="E9" i="8"/>
  <c r="F9" i="8"/>
  <c r="G9" i="8"/>
  <c r="E10" i="8"/>
  <c r="F10" i="8"/>
  <c r="G10" i="8"/>
  <c r="E11" i="8"/>
  <c r="F11" i="8"/>
  <c r="G11" i="8"/>
  <c r="E12" i="8"/>
  <c r="F12" i="8"/>
  <c r="G12" i="8"/>
  <c r="E13" i="8"/>
  <c r="F13" i="8"/>
  <c r="G13" i="8"/>
  <c r="E14" i="8"/>
  <c r="F14" i="8"/>
  <c r="G14" i="8"/>
  <c r="E15" i="8"/>
  <c r="F15" i="8"/>
  <c r="G15" i="8"/>
  <c r="E16" i="8"/>
  <c r="F16" i="8"/>
  <c r="G16" i="8"/>
  <c r="E17" i="8"/>
  <c r="F17" i="8"/>
  <c r="G17" i="8"/>
  <c r="E18" i="8"/>
  <c r="F18" i="8"/>
  <c r="G18" i="8"/>
  <c r="E19" i="8"/>
  <c r="F19" i="8"/>
  <c r="G19" i="8"/>
  <c r="E20" i="8"/>
  <c r="F20" i="8"/>
  <c r="G20" i="8"/>
  <c r="E21" i="8"/>
  <c r="F21" i="8"/>
  <c r="G21" i="8"/>
  <c r="E22" i="8"/>
  <c r="F22" i="8"/>
  <c r="G22" i="8"/>
  <c r="E23" i="8"/>
  <c r="F23" i="8"/>
  <c r="G23" i="8"/>
  <c r="E24" i="8"/>
  <c r="F24" i="8"/>
  <c r="G24" i="8"/>
  <c r="E25" i="8"/>
  <c r="F25" i="8"/>
  <c r="G25" i="8"/>
  <c r="E26" i="8"/>
  <c r="F26" i="8"/>
  <c r="G26" i="8"/>
  <c r="E27" i="8"/>
  <c r="F27" i="8"/>
  <c r="G27" i="8"/>
  <c r="E28" i="8"/>
  <c r="F28" i="8"/>
  <c r="G28" i="8"/>
  <c r="E29" i="8"/>
  <c r="F29" i="8"/>
  <c r="G29" i="8"/>
  <c r="E30" i="8"/>
  <c r="F30" i="8"/>
  <c r="G30" i="8"/>
  <c r="E31" i="8"/>
  <c r="F31" i="8"/>
  <c r="G31" i="8"/>
  <c r="E32" i="8"/>
  <c r="F32" i="8"/>
  <c r="G32" i="8"/>
  <c r="E33" i="8"/>
  <c r="F33" i="8"/>
  <c r="G33" i="8"/>
  <c r="E34" i="8"/>
  <c r="F34" i="8"/>
  <c r="G34" i="8"/>
  <c r="E35" i="8"/>
  <c r="F35" i="8"/>
  <c r="G35" i="8"/>
  <c r="E36" i="8"/>
  <c r="F36" i="8"/>
  <c r="G36" i="8"/>
  <c r="E37" i="8"/>
  <c r="F37" i="8"/>
  <c r="G37" i="8"/>
  <c r="E38" i="8"/>
  <c r="F38" i="8"/>
  <c r="G38" i="8"/>
  <c r="E39" i="8"/>
  <c r="F39" i="8"/>
  <c r="G39" i="8"/>
  <c r="E40" i="8"/>
  <c r="F40" i="8"/>
  <c r="G40" i="8"/>
  <c r="E41" i="8"/>
  <c r="F41" i="8"/>
  <c r="G41" i="8"/>
  <c r="E42" i="8"/>
  <c r="F42" i="8"/>
  <c r="G42" i="8"/>
  <c r="E43" i="8"/>
  <c r="F43" i="8"/>
  <c r="G43" i="8"/>
  <c r="E44" i="8"/>
  <c r="F44" i="8"/>
  <c r="G44" i="8"/>
  <c r="E45" i="8"/>
  <c r="F45" i="8"/>
  <c r="G45" i="8"/>
  <c r="E46" i="8"/>
  <c r="F46" i="8"/>
  <c r="G46" i="8"/>
  <c r="E47" i="8"/>
  <c r="F47" i="8"/>
  <c r="G47" i="8"/>
  <c r="E48" i="8"/>
  <c r="F48" i="8"/>
  <c r="G48" i="8"/>
  <c r="E49" i="8"/>
  <c r="F49" i="8"/>
  <c r="G49" i="8"/>
  <c r="E50" i="8"/>
  <c r="F50" i="8"/>
  <c r="G50" i="8"/>
  <c r="E51" i="8"/>
  <c r="F51" i="8"/>
  <c r="G51" i="8"/>
  <c r="E52" i="8"/>
  <c r="F52" i="8"/>
  <c r="G52" i="8"/>
  <c r="E53" i="8"/>
  <c r="F53" i="8"/>
  <c r="G53" i="8"/>
  <c r="E54" i="8"/>
  <c r="F54" i="8"/>
  <c r="G54" i="8"/>
  <c r="E55" i="8"/>
  <c r="F55" i="8"/>
  <c r="G55" i="8"/>
  <c r="E56" i="8"/>
  <c r="F56" i="8"/>
  <c r="G56" i="8"/>
  <c r="E57" i="8"/>
  <c r="F57" i="8"/>
  <c r="G57" i="8"/>
  <c r="E58" i="8"/>
  <c r="F58" i="8"/>
  <c r="G58" i="8"/>
  <c r="E59" i="8"/>
  <c r="F59" i="8"/>
  <c r="G59" i="8"/>
  <c r="E60" i="8"/>
  <c r="F60" i="8"/>
  <c r="G60" i="8"/>
  <c r="E61" i="8"/>
  <c r="F61" i="8"/>
  <c r="G61" i="8"/>
  <c r="E62" i="8"/>
  <c r="F62" i="8"/>
  <c r="G62" i="8"/>
  <c r="E63" i="8"/>
  <c r="F63" i="8"/>
  <c r="G63" i="8"/>
  <c r="E64" i="8"/>
  <c r="F64" i="8"/>
  <c r="G64" i="8"/>
  <c r="E65" i="8"/>
  <c r="F65" i="8"/>
  <c r="G65" i="8"/>
  <c r="E66" i="8"/>
  <c r="F66" i="8"/>
  <c r="G66" i="8"/>
  <c r="E67" i="8"/>
  <c r="F67" i="8"/>
  <c r="G67" i="8"/>
  <c r="E68" i="8"/>
  <c r="F68" i="8"/>
  <c r="G68" i="8"/>
  <c r="E69" i="8"/>
  <c r="F69" i="8"/>
  <c r="G69" i="8"/>
  <c r="E70" i="8"/>
  <c r="F70" i="8"/>
  <c r="G70" i="8"/>
  <c r="E71" i="8"/>
  <c r="F71" i="8"/>
  <c r="G71" i="8"/>
  <c r="E72" i="8"/>
  <c r="F72" i="8"/>
  <c r="G72" i="8"/>
  <c r="E73" i="8"/>
  <c r="F73" i="8"/>
  <c r="G73" i="8"/>
  <c r="E74" i="8"/>
  <c r="F74" i="8"/>
  <c r="G74" i="8"/>
  <c r="E75" i="8"/>
  <c r="F75" i="8"/>
  <c r="G75" i="8"/>
  <c r="E76" i="8"/>
  <c r="F76" i="8"/>
  <c r="G76" i="8"/>
  <c r="E77" i="8"/>
  <c r="F77" i="8"/>
  <c r="G77" i="8"/>
  <c r="E78" i="8"/>
  <c r="F78" i="8"/>
  <c r="G78" i="8"/>
  <c r="E79" i="8"/>
  <c r="F79" i="8"/>
  <c r="G79" i="8"/>
  <c r="E80" i="8"/>
  <c r="F80" i="8"/>
  <c r="G80" i="8"/>
  <c r="E81" i="8"/>
  <c r="F81" i="8"/>
  <c r="G81" i="8"/>
  <c r="E82" i="8"/>
  <c r="F82" i="8"/>
  <c r="G82" i="8"/>
  <c r="E83" i="8"/>
  <c r="F83" i="8"/>
  <c r="G83" i="8"/>
  <c r="E84" i="8"/>
  <c r="F84" i="8"/>
  <c r="G84" i="8"/>
  <c r="E85" i="8"/>
  <c r="F85" i="8"/>
  <c r="G85" i="8"/>
  <c r="E86" i="8"/>
  <c r="F86" i="8"/>
  <c r="G86" i="8"/>
  <c r="E87" i="8"/>
  <c r="F87" i="8"/>
  <c r="G87" i="8"/>
  <c r="E88" i="8"/>
  <c r="F88" i="8"/>
  <c r="G88" i="8"/>
  <c r="E89" i="8"/>
  <c r="F89" i="8"/>
  <c r="G89" i="8"/>
  <c r="E90" i="8"/>
  <c r="F90" i="8"/>
  <c r="G90" i="8"/>
  <c r="E91" i="8"/>
  <c r="F91" i="8"/>
  <c r="G91" i="8"/>
  <c r="E92" i="8"/>
  <c r="F92" i="8"/>
  <c r="G92" i="8"/>
  <c r="E93" i="8"/>
  <c r="F93" i="8"/>
  <c r="G93" i="8"/>
  <c r="E94" i="8"/>
  <c r="F94" i="8"/>
  <c r="G94" i="8"/>
  <c r="E95" i="8"/>
  <c r="F95" i="8"/>
  <c r="G95" i="8"/>
  <c r="E96" i="8"/>
  <c r="F96" i="8"/>
  <c r="G96" i="8"/>
  <c r="E97" i="8"/>
  <c r="F97" i="8"/>
  <c r="G97" i="8"/>
  <c r="E98" i="8"/>
  <c r="F98" i="8"/>
  <c r="G98" i="8"/>
  <c r="E99" i="8"/>
  <c r="F99" i="8"/>
  <c r="G99" i="8"/>
  <c r="E100" i="8"/>
  <c r="F100" i="8"/>
  <c r="G100" i="8"/>
  <c r="G4" i="8"/>
  <c r="F4" i="8"/>
  <c r="E4" i="8"/>
  <c r="C23" i="8" l="1"/>
  <c r="C36" i="8"/>
  <c r="C70" i="8"/>
  <c r="C37" i="8"/>
  <c r="C71" i="8"/>
  <c r="C4" i="8"/>
  <c r="C24" i="8"/>
  <c r="C25" i="8"/>
  <c r="C88" i="8"/>
  <c r="C56" i="8"/>
  <c r="C38" i="8"/>
  <c r="C26" i="8"/>
  <c r="C57" i="8"/>
  <c r="C27" i="8"/>
  <c r="C5" i="8"/>
  <c r="C6" i="8"/>
  <c r="C28" i="8"/>
  <c r="C39" i="8"/>
  <c r="C40" i="8"/>
  <c r="C72" i="8"/>
  <c r="C41" i="8"/>
  <c r="C73" i="8"/>
  <c r="C29" i="8"/>
  <c r="C89" i="8"/>
  <c r="C7" i="8"/>
  <c r="C42" i="8"/>
  <c r="C8" i="8"/>
  <c r="C58" i="8"/>
  <c r="C30" i="8"/>
  <c r="C9" i="8"/>
  <c r="C59" i="8"/>
  <c r="C74" i="8"/>
  <c r="C31" i="8"/>
  <c r="C43" i="8"/>
  <c r="C44" i="8"/>
  <c r="C75" i="8"/>
  <c r="C90" i="8"/>
  <c r="C60" i="8"/>
  <c r="C61" i="8"/>
  <c r="C91" i="8"/>
  <c r="C32" i="8"/>
  <c r="C62" i="8"/>
  <c r="C76" i="8"/>
  <c r="C92" i="8"/>
  <c r="C10" i="8"/>
  <c r="C11" i="8"/>
  <c r="C12" i="8"/>
  <c r="C13" i="8"/>
  <c r="C14" i="8"/>
  <c r="C93" i="8"/>
  <c r="C45" i="8"/>
  <c r="C15" i="8"/>
  <c r="C77" i="8"/>
  <c r="C78" i="8"/>
  <c r="C46" i="8"/>
  <c r="C47" i="8"/>
  <c r="C79" i="8"/>
  <c r="C63" i="8"/>
  <c r="C64" i="8"/>
  <c r="C33" i="8"/>
  <c r="C94" i="8"/>
  <c r="C95" i="8"/>
  <c r="C16" i="8"/>
  <c r="C17" i="8"/>
  <c r="C65" i="8"/>
  <c r="C80" i="8"/>
  <c r="C81" i="8"/>
  <c r="C48" i="8"/>
  <c r="C82" i="8"/>
  <c r="C18" i="8"/>
  <c r="C19" i="8"/>
  <c r="C66" i="8"/>
  <c r="C20" i="8"/>
  <c r="C21" i="8"/>
  <c r="C22" i="8"/>
  <c r="C83" i="8"/>
  <c r="C49" i="8"/>
  <c r="C96" i="8"/>
  <c r="C50" i="8"/>
  <c r="C84" i="8"/>
  <c r="C51" i="8"/>
  <c r="C67" i="8"/>
  <c r="C97" i="8"/>
  <c r="C68" i="8"/>
  <c r="C85" i="8"/>
  <c r="C52" i="8"/>
  <c r="C69" i="8"/>
  <c r="C53" i="8"/>
  <c r="C54" i="8"/>
  <c r="C86" i="8"/>
  <c r="C98" i="8"/>
  <c r="C99" i="8"/>
  <c r="C34" i="8"/>
  <c r="C87" i="8"/>
  <c r="C100" i="8"/>
  <c r="C55" i="8"/>
  <c r="J12" i="8"/>
  <c r="J16" i="8"/>
  <c r="J50" i="8"/>
  <c r="J100" i="8"/>
  <c r="I24" i="8"/>
  <c r="I5" i="8"/>
  <c r="I29" i="8"/>
  <c r="I59" i="8"/>
  <c r="I11" i="8"/>
  <c r="I95" i="8"/>
  <c r="I96" i="8"/>
  <c r="I87" i="8"/>
  <c r="I23" i="8"/>
  <c r="I36" i="8"/>
  <c r="I70" i="8"/>
  <c r="I37" i="8"/>
  <c r="I71" i="8"/>
  <c r="I4" i="8"/>
  <c r="I25" i="8"/>
  <c r="I88" i="8"/>
  <c r="I56" i="8"/>
  <c r="I38" i="8"/>
  <c r="I26" i="8"/>
  <c r="I57" i="8"/>
  <c r="I27" i="8"/>
  <c r="I6" i="8"/>
  <c r="I28" i="8"/>
  <c r="I39" i="8"/>
  <c r="I40" i="8"/>
  <c r="I72" i="8"/>
  <c r="I41" i="8"/>
  <c r="I73" i="8"/>
  <c r="I89" i="8"/>
  <c r="I7" i="8"/>
  <c r="I42" i="8"/>
  <c r="I8" i="8"/>
  <c r="I58" i="8"/>
  <c r="I30" i="8"/>
  <c r="I9" i="8"/>
  <c r="I74" i="8"/>
  <c r="I31" i="8"/>
  <c r="I43" i="8"/>
  <c r="I44" i="8"/>
  <c r="I75" i="8"/>
  <c r="I90" i="8"/>
  <c r="I60" i="8"/>
  <c r="I61" i="8"/>
  <c r="I91" i="8"/>
  <c r="I32" i="8"/>
  <c r="I62" i="8"/>
  <c r="I76" i="8"/>
  <c r="I92" i="8"/>
  <c r="I10" i="8"/>
  <c r="I12" i="8"/>
  <c r="I13" i="8"/>
  <c r="I14" i="8"/>
  <c r="I93" i="8"/>
  <c r="I45" i="8"/>
  <c r="I15" i="8"/>
  <c r="I77" i="8"/>
  <c r="I78" i="8"/>
  <c r="I46" i="8"/>
  <c r="I47" i="8"/>
  <c r="I79" i="8"/>
  <c r="I63" i="8"/>
  <c r="I64" i="8"/>
  <c r="I33" i="8"/>
  <c r="I94" i="8"/>
  <c r="I16" i="8"/>
  <c r="I17" i="8"/>
  <c r="I65" i="8"/>
  <c r="I80" i="8"/>
  <c r="I81" i="8"/>
  <c r="I48" i="8"/>
  <c r="I82" i="8"/>
  <c r="I18" i="8"/>
  <c r="I19" i="8"/>
  <c r="I66" i="8"/>
  <c r="I20" i="8"/>
  <c r="I21" i="8"/>
  <c r="I22" i="8"/>
  <c r="I83" i="8"/>
  <c r="I49" i="8"/>
  <c r="I50" i="8"/>
  <c r="I84" i="8"/>
  <c r="I51" i="8"/>
  <c r="I67" i="8"/>
  <c r="I97" i="8"/>
  <c r="I68" i="8"/>
  <c r="I85" i="8"/>
  <c r="I52" i="8"/>
  <c r="I69" i="8"/>
  <c r="I53" i="8"/>
  <c r="I54" i="8"/>
  <c r="I86" i="8"/>
  <c r="I98" i="8"/>
  <c r="I99" i="8"/>
  <c r="I34" i="8"/>
  <c r="I100" i="8"/>
  <c r="I55" i="8"/>
  <c r="J23" i="8"/>
  <c r="J36" i="8"/>
  <c r="J70" i="8"/>
  <c r="J37" i="8"/>
  <c r="J71" i="8"/>
  <c r="J4" i="8"/>
  <c r="J24" i="8"/>
  <c r="J25" i="8"/>
  <c r="J88" i="8"/>
  <c r="J56" i="8"/>
  <c r="J38" i="8"/>
  <c r="J26" i="8"/>
  <c r="J57" i="8"/>
  <c r="J27" i="8"/>
  <c r="J5" i="8"/>
  <c r="J6" i="8"/>
  <c r="J28" i="8"/>
  <c r="J39" i="8"/>
  <c r="J40" i="8"/>
  <c r="J72" i="8"/>
  <c r="J41" i="8"/>
  <c r="J73" i="8"/>
  <c r="J29" i="8"/>
  <c r="J89" i="8"/>
  <c r="J7" i="8"/>
  <c r="J42" i="8"/>
  <c r="J8" i="8"/>
  <c r="J58" i="8"/>
  <c r="J30" i="8"/>
  <c r="J9" i="8"/>
  <c r="J59" i="8"/>
  <c r="J74" i="8"/>
  <c r="J31" i="8"/>
  <c r="J43" i="8"/>
  <c r="J44" i="8"/>
  <c r="J75" i="8"/>
  <c r="J90" i="8"/>
  <c r="J60" i="8"/>
  <c r="J61" i="8"/>
  <c r="J91" i="8"/>
  <c r="J32" i="8"/>
  <c r="J62" i="8"/>
  <c r="J76" i="8"/>
  <c r="J92" i="8"/>
  <c r="J10" i="8"/>
  <c r="J11" i="8"/>
  <c r="J13" i="8"/>
  <c r="J14" i="8"/>
  <c r="J93" i="8"/>
  <c r="J45" i="8"/>
  <c r="J15" i="8"/>
  <c r="J77" i="8"/>
  <c r="J78" i="8"/>
  <c r="J46" i="8"/>
  <c r="J47" i="8"/>
  <c r="J79" i="8"/>
  <c r="J63" i="8"/>
  <c r="J64" i="8"/>
  <c r="J33" i="8"/>
  <c r="J94" i="8"/>
  <c r="J95" i="8"/>
  <c r="J17" i="8"/>
  <c r="J65" i="8"/>
  <c r="J80" i="8"/>
  <c r="J81" i="8"/>
  <c r="J48" i="8"/>
  <c r="J82" i="8"/>
  <c r="J18" i="8"/>
  <c r="J19" i="8"/>
  <c r="J66" i="8"/>
  <c r="J20" i="8"/>
  <c r="J21" i="8"/>
  <c r="J22" i="8"/>
  <c r="J83" i="8"/>
  <c r="J49" i="8"/>
  <c r="J96" i="8"/>
  <c r="J84" i="8"/>
  <c r="J51" i="8"/>
  <c r="J67" i="8"/>
  <c r="J97" i="8"/>
  <c r="J68" i="8"/>
  <c r="J85" i="8"/>
  <c r="J52" i="8"/>
  <c r="J69" i="8"/>
  <c r="J53" i="8"/>
  <c r="J54" i="8"/>
  <c r="J86" i="8"/>
  <c r="J98" i="8"/>
  <c r="J99" i="8"/>
  <c r="J34" i="8"/>
  <c r="J87" i="8"/>
  <c r="J55" i="8"/>
  <c r="C35" i="8"/>
  <c r="K18" i="8" l="1"/>
  <c r="K52" i="8"/>
  <c r="K67" i="8"/>
  <c r="K61" i="8"/>
  <c r="K44" i="8"/>
  <c r="K70" i="8"/>
  <c r="K80" i="8"/>
  <c r="K78" i="8"/>
  <c r="K93" i="8"/>
  <c r="K40" i="8"/>
  <c r="K68" i="8"/>
  <c r="K33" i="8"/>
  <c r="K89" i="8"/>
  <c r="K25" i="8"/>
  <c r="K69" i="8"/>
  <c r="K22" i="8"/>
  <c r="K64" i="8"/>
  <c r="K46" i="8"/>
  <c r="K12" i="8"/>
  <c r="K55" i="8"/>
  <c r="K99" i="8"/>
  <c r="K83" i="8"/>
  <c r="K48" i="8"/>
  <c r="K17" i="8"/>
  <c r="K47" i="8"/>
  <c r="K92" i="8"/>
  <c r="K58" i="8"/>
  <c r="K26" i="8"/>
  <c r="K100" i="8"/>
  <c r="K50" i="8"/>
  <c r="K16" i="8"/>
  <c r="K62" i="8"/>
  <c r="K60" i="8"/>
  <c r="K43" i="8"/>
  <c r="K9" i="8"/>
  <c r="K42" i="8"/>
  <c r="K73" i="8"/>
  <c r="K39" i="8"/>
  <c r="K27" i="8"/>
  <c r="K56" i="8"/>
  <c r="K4" i="8"/>
  <c r="K36" i="8"/>
  <c r="K53" i="8"/>
  <c r="K84" i="8"/>
  <c r="K66" i="8"/>
  <c r="K15" i="8"/>
  <c r="K91" i="8"/>
  <c r="K74" i="8"/>
  <c r="K6" i="8"/>
  <c r="K98" i="8"/>
  <c r="K19" i="8"/>
  <c r="K34" i="8"/>
  <c r="K54" i="8"/>
  <c r="K85" i="8"/>
  <c r="K51" i="8"/>
  <c r="K49" i="8"/>
  <c r="K20" i="8"/>
  <c r="K82" i="8"/>
  <c r="K65" i="8"/>
  <c r="K94" i="8"/>
  <c r="K79" i="8"/>
  <c r="K77" i="8"/>
  <c r="K14" i="8"/>
  <c r="K10" i="8"/>
  <c r="K13" i="8"/>
  <c r="K90" i="8"/>
  <c r="K30" i="8"/>
  <c r="K41" i="8"/>
  <c r="K57" i="8"/>
  <c r="K23" i="8"/>
  <c r="K81" i="8"/>
  <c r="K45" i="8"/>
  <c r="K75" i="8"/>
  <c r="K72" i="8"/>
  <c r="K37" i="8"/>
  <c r="K87" i="8"/>
  <c r="K96" i="8"/>
  <c r="K95" i="8"/>
  <c r="K11" i="8"/>
  <c r="K59" i="8"/>
  <c r="K5" i="8"/>
  <c r="K32" i="8"/>
  <c r="K31" i="8"/>
  <c r="K7" i="8"/>
  <c r="K28" i="8"/>
  <c r="K88" i="8"/>
  <c r="K71" i="8"/>
  <c r="K97" i="8"/>
  <c r="K86" i="8"/>
  <c r="K21" i="8"/>
  <c r="K63" i="8"/>
  <c r="K76" i="8"/>
  <c r="K8" i="8"/>
  <c r="K38" i="8"/>
  <c r="K29" i="8"/>
  <c r="K24" i="8"/>
  <c r="I35" i="8"/>
  <c r="J35" i="8"/>
  <c r="K35" i="8" l="1"/>
  <c r="J7" i="1"/>
  <c r="J11" i="1"/>
  <c r="J15" i="1"/>
  <c r="J19" i="1"/>
  <c r="J23" i="1"/>
  <c r="J27" i="1"/>
  <c r="J31" i="1"/>
  <c r="J35" i="1"/>
  <c r="J39" i="1"/>
  <c r="J43" i="1"/>
  <c r="J47" i="1"/>
  <c r="J51" i="1"/>
  <c r="J55" i="1"/>
  <c r="J59" i="1"/>
  <c r="J63" i="1"/>
  <c r="J67" i="1"/>
  <c r="J71" i="1"/>
  <c r="J75" i="1"/>
  <c r="J79" i="1"/>
  <c r="J83" i="1"/>
  <c r="J87" i="1"/>
  <c r="J91" i="1"/>
  <c r="J95" i="1"/>
  <c r="J99" i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K11" i="1" s="1"/>
  <c r="G12" i="1"/>
  <c r="I12" i="1" s="1"/>
  <c r="G13" i="1"/>
  <c r="I13" i="1" s="1"/>
  <c r="G14" i="1"/>
  <c r="I14" i="1" s="1"/>
  <c r="G15" i="1"/>
  <c r="I15" i="1" s="1"/>
  <c r="K15" i="1" s="1"/>
  <c r="G16" i="1"/>
  <c r="I16" i="1" s="1"/>
  <c r="G17" i="1"/>
  <c r="I17" i="1" s="1"/>
  <c r="G18" i="1"/>
  <c r="I18" i="1" s="1"/>
  <c r="G19" i="1"/>
  <c r="I19" i="1" s="1"/>
  <c r="K19" i="1" s="1"/>
  <c r="G20" i="1"/>
  <c r="I20" i="1" s="1"/>
  <c r="G21" i="1"/>
  <c r="I21" i="1" s="1"/>
  <c r="G22" i="1"/>
  <c r="I22" i="1" s="1"/>
  <c r="G23" i="1"/>
  <c r="I23" i="1" s="1"/>
  <c r="K23" i="1" s="1"/>
  <c r="G24" i="1"/>
  <c r="I24" i="1" s="1"/>
  <c r="G25" i="1"/>
  <c r="I25" i="1" s="1"/>
  <c r="G26" i="1"/>
  <c r="I26" i="1" s="1"/>
  <c r="G27" i="1"/>
  <c r="I27" i="1" s="1"/>
  <c r="K27" i="1" s="1"/>
  <c r="G28" i="1"/>
  <c r="I28" i="1" s="1"/>
  <c r="G29" i="1"/>
  <c r="I29" i="1" s="1"/>
  <c r="G30" i="1"/>
  <c r="I30" i="1" s="1"/>
  <c r="G31" i="1"/>
  <c r="I31" i="1" s="1"/>
  <c r="K31" i="1" s="1"/>
  <c r="G32" i="1"/>
  <c r="I32" i="1" s="1"/>
  <c r="G33" i="1"/>
  <c r="I33" i="1" s="1"/>
  <c r="G34" i="1"/>
  <c r="I34" i="1" s="1"/>
  <c r="G35" i="1"/>
  <c r="I35" i="1" s="1"/>
  <c r="K35" i="1" s="1"/>
  <c r="G36" i="1"/>
  <c r="I36" i="1" s="1"/>
  <c r="G37" i="1"/>
  <c r="I37" i="1" s="1"/>
  <c r="G38" i="1"/>
  <c r="I38" i="1" s="1"/>
  <c r="G39" i="1"/>
  <c r="I39" i="1" s="1"/>
  <c r="K39" i="1" s="1"/>
  <c r="G40" i="1"/>
  <c r="I40" i="1" s="1"/>
  <c r="G41" i="1"/>
  <c r="I41" i="1" s="1"/>
  <c r="G42" i="1"/>
  <c r="I42" i="1" s="1"/>
  <c r="G43" i="1"/>
  <c r="I43" i="1" s="1"/>
  <c r="K43" i="1" s="1"/>
  <c r="G44" i="1"/>
  <c r="I44" i="1" s="1"/>
  <c r="G45" i="1"/>
  <c r="I45" i="1" s="1"/>
  <c r="G46" i="1"/>
  <c r="I46" i="1" s="1"/>
  <c r="G47" i="1"/>
  <c r="I47" i="1" s="1"/>
  <c r="K47" i="1" s="1"/>
  <c r="G48" i="1"/>
  <c r="I48" i="1" s="1"/>
  <c r="G49" i="1"/>
  <c r="I49" i="1" s="1"/>
  <c r="G50" i="1"/>
  <c r="I50" i="1" s="1"/>
  <c r="G51" i="1"/>
  <c r="I51" i="1" s="1"/>
  <c r="K51" i="1" s="1"/>
  <c r="G52" i="1"/>
  <c r="I52" i="1" s="1"/>
  <c r="G53" i="1"/>
  <c r="I53" i="1" s="1"/>
  <c r="G54" i="1"/>
  <c r="I54" i="1" s="1"/>
  <c r="G55" i="1"/>
  <c r="I55" i="1" s="1"/>
  <c r="K55" i="1" s="1"/>
  <c r="G56" i="1"/>
  <c r="I56" i="1" s="1"/>
  <c r="G57" i="1"/>
  <c r="I57" i="1" s="1"/>
  <c r="G58" i="1"/>
  <c r="I58" i="1" s="1"/>
  <c r="G59" i="1"/>
  <c r="I59" i="1" s="1"/>
  <c r="K59" i="1" s="1"/>
  <c r="G60" i="1"/>
  <c r="I60" i="1" s="1"/>
  <c r="G61" i="1"/>
  <c r="I61" i="1" s="1"/>
  <c r="G62" i="1"/>
  <c r="I62" i="1" s="1"/>
  <c r="G63" i="1"/>
  <c r="I63" i="1" s="1"/>
  <c r="K63" i="1" s="1"/>
  <c r="G64" i="1"/>
  <c r="I64" i="1" s="1"/>
  <c r="G65" i="1"/>
  <c r="I65" i="1" s="1"/>
  <c r="G66" i="1"/>
  <c r="I66" i="1" s="1"/>
  <c r="G67" i="1"/>
  <c r="I67" i="1" s="1"/>
  <c r="K67" i="1" s="1"/>
  <c r="G68" i="1"/>
  <c r="I68" i="1" s="1"/>
  <c r="G69" i="1"/>
  <c r="I69" i="1" s="1"/>
  <c r="G70" i="1"/>
  <c r="I70" i="1" s="1"/>
  <c r="G71" i="1"/>
  <c r="I71" i="1" s="1"/>
  <c r="K71" i="1" s="1"/>
  <c r="G72" i="1"/>
  <c r="I72" i="1" s="1"/>
  <c r="G73" i="1"/>
  <c r="I73" i="1" s="1"/>
  <c r="G74" i="1"/>
  <c r="I74" i="1" s="1"/>
  <c r="G75" i="1"/>
  <c r="I75" i="1" s="1"/>
  <c r="K75" i="1" s="1"/>
  <c r="G76" i="1"/>
  <c r="I76" i="1" s="1"/>
  <c r="G77" i="1"/>
  <c r="I77" i="1" s="1"/>
  <c r="G78" i="1"/>
  <c r="I78" i="1" s="1"/>
  <c r="G79" i="1"/>
  <c r="I79" i="1" s="1"/>
  <c r="K79" i="1" s="1"/>
  <c r="G80" i="1"/>
  <c r="I80" i="1" s="1"/>
  <c r="G81" i="1"/>
  <c r="I81" i="1" s="1"/>
  <c r="G82" i="1"/>
  <c r="I82" i="1" s="1"/>
  <c r="G83" i="1"/>
  <c r="I83" i="1" s="1"/>
  <c r="K83" i="1" s="1"/>
  <c r="G84" i="1"/>
  <c r="I84" i="1" s="1"/>
  <c r="G85" i="1"/>
  <c r="I85" i="1" s="1"/>
  <c r="G86" i="1"/>
  <c r="I86" i="1" s="1"/>
  <c r="G87" i="1"/>
  <c r="I87" i="1" s="1"/>
  <c r="K87" i="1" s="1"/>
  <c r="G88" i="1"/>
  <c r="I88" i="1" s="1"/>
  <c r="G89" i="1"/>
  <c r="I89" i="1" s="1"/>
  <c r="G90" i="1"/>
  <c r="I90" i="1" s="1"/>
  <c r="G91" i="1"/>
  <c r="I91" i="1" s="1"/>
  <c r="K91" i="1" s="1"/>
  <c r="G92" i="1"/>
  <c r="I92" i="1" s="1"/>
  <c r="G93" i="1"/>
  <c r="I93" i="1" s="1"/>
  <c r="G94" i="1"/>
  <c r="I94" i="1" s="1"/>
  <c r="G95" i="1"/>
  <c r="I95" i="1" s="1"/>
  <c r="K95" i="1" s="1"/>
  <c r="G96" i="1"/>
  <c r="I96" i="1" s="1"/>
  <c r="G97" i="1"/>
  <c r="I97" i="1" s="1"/>
  <c r="G98" i="1"/>
  <c r="I98" i="1" s="1"/>
  <c r="G99" i="1"/>
  <c r="I99" i="1" s="1"/>
  <c r="K99" i="1" s="1"/>
  <c r="G100" i="1"/>
  <c r="I100" i="1" s="1"/>
  <c r="G4" i="1"/>
  <c r="I4" i="1" s="1"/>
  <c r="F5" i="1"/>
  <c r="J5" i="1" s="1"/>
  <c r="F6" i="1"/>
  <c r="J6" i="1" s="1"/>
  <c r="F7" i="1"/>
  <c r="F8" i="1"/>
  <c r="J8" i="1" s="1"/>
  <c r="F9" i="1"/>
  <c r="J9" i="1" s="1"/>
  <c r="F10" i="1"/>
  <c r="J10" i="1" s="1"/>
  <c r="F11" i="1"/>
  <c r="F12" i="1"/>
  <c r="J12" i="1" s="1"/>
  <c r="F13" i="1"/>
  <c r="J13" i="1" s="1"/>
  <c r="F14" i="1"/>
  <c r="J14" i="1" s="1"/>
  <c r="F15" i="1"/>
  <c r="F16" i="1"/>
  <c r="J16" i="1" s="1"/>
  <c r="F17" i="1"/>
  <c r="J17" i="1" s="1"/>
  <c r="F18" i="1"/>
  <c r="J18" i="1" s="1"/>
  <c r="F19" i="1"/>
  <c r="F20" i="1"/>
  <c r="J20" i="1" s="1"/>
  <c r="F21" i="1"/>
  <c r="J21" i="1" s="1"/>
  <c r="F22" i="1"/>
  <c r="J22" i="1" s="1"/>
  <c r="F23" i="1"/>
  <c r="F24" i="1"/>
  <c r="J24" i="1" s="1"/>
  <c r="F25" i="1"/>
  <c r="J25" i="1" s="1"/>
  <c r="F26" i="1"/>
  <c r="J26" i="1" s="1"/>
  <c r="F27" i="1"/>
  <c r="F28" i="1"/>
  <c r="J28" i="1" s="1"/>
  <c r="F29" i="1"/>
  <c r="J29" i="1" s="1"/>
  <c r="F30" i="1"/>
  <c r="J30" i="1" s="1"/>
  <c r="F31" i="1"/>
  <c r="F32" i="1"/>
  <c r="J32" i="1" s="1"/>
  <c r="F33" i="1"/>
  <c r="J33" i="1" s="1"/>
  <c r="F34" i="1"/>
  <c r="J34" i="1" s="1"/>
  <c r="F35" i="1"/>
  <c r="F36" i="1"/>
  <c r="J36" i="1" s="1"/>
  <c r="F37" i="1"/>
  <c r="J37" i="1" s="1"/>
  <c r="F38" i="1"/>
  <c r="J38" i="1" s="1"/>
  <c r="F39" i="1"/>
  <c r="F40" i="1"/>
  <c r="J40" i="1" s="1"/>
  <c r="F41" i="1"/>
  <c r="J41" i="1" s="1"/>
  <c r="F42" i="1"/>
  <c r="J42" i="1" s="1"/>
  <c r="F43" i="1"/>
  <c r="F44" i="1"/>
  <c r="J44" i="1" s="1"/>
  <c r="F45" i="1"/>
  <c r="J45" i="1" s="1"/>
  <c r="F46" i="1"/>
  <c r="J46" i="1" s="1"/>
  <c r="F47" i="1"/>
  <c r="F48" i="1"/>
  <c r="J48" i="1" s="1"/>
  <c r="F49" i="1"/>
  <c r="J49" i="1" s="1"/>
  <c r="F50" i="1"/>
  <c r="J50" i="1" s="1"/>
  <c r="F51" i="1"/>
  <c r="F52" i="1"/>
  <c r="J52" i="1" s="1"/>
  <c r="F53" i="1"/>
  <c r="J53" i="1" s="1"/>
  <c r="F54" i="1"/>
  <c r="J54" i="1" s="1"/>
  <c r="F55" i="1"/>
  <c r="F56" i="1"/>
  <c r="J56" i="1" s="1"/>
  <c r="F57" i="1"/>
  <c r="J57" i="1" s="1"/>
  <c r="F58" i="1"/>
  <c r="J58" i="1" s="1"/>
  <c r="F59" i="1"/>
  <c r="F60" i="1"/>
  <c r="J60" i="1" s="1"/>
  <c r="F61" i="1"/>
  <c r="J61" i="1" s="1"/>
  <c r="F62" i="1"/>
  <c r="J62" i="1" s="1"/>
  <c r="F63" i="1"/>
  <c r="F64" i="1"/>
  <c r="J64" i="1" s="1"/>
  <c r="F65" i="1"/>
  <c r="J65" i="1" s="1"/>
  <c r="F66" i="1"/>
  <c r="J66" i="1" s="1"/>
  <c r="F67" i="1"/>
  <c r="F68" i="1"/>
  <c r="J68" i="1" s="1"/>
  <c r="F69" i="1"/>
  <c r="J69" i="1" s="1"/>
  <c r="F70" i="1"/>
  <c r="J70" i="1" s="1"/>
  <c r="F71" i="1"/>
  <c r="F72" i="1"/>
  <c r="J72" i="1" s="1"/>
  <c r="F73" i="1"/>
  <c r="J73" i="1" s="1"/>
  <c r="F74" i="1"/>
  <c r="J74" i="1" s="1"/>
  <c r="F75" i="1"/>
  <c r="F76" i="1"/>
  <c r="J76" i="1" s="1"/>
  <c r="F77" i="1"/>
  <c r="J77" i="1" s="1"/>
  <c r="F78" i="1"/>
  <c r="J78" i="1" s="1"/>
  <c r="F79" i="1"/>
  <c r="F80" i="1"/>
  <c r="J80" i="1" s="1"/>
  <c r="F81" i="1"/>
  <c r="J81" i="1" s="1"/>
  <c r="F82" i="1"/>
  <c r="J82" i="1" s="1"/>
  <c r="F83" i="1"/>
  <c r="F84" i="1"/>
  <c r="J84" i="1" s="1"/>
  <c r="F85" i="1"/>
  <c r="J85" i="1" s="1"/>
  <c r="F86" i="1"/>
  <c r="J86" i="1" s="1"/>
  <c r="F87" i="1"/>
  <c r="F88" i="1"/>
  <c r="J88" i="1" s="1"/>
  <c r="F89" i="1"/>
  <c r="J89" i="1" s="1"/>
  <c r="F90" i="1"/>
  <c r="J90" i="1" s="1"/>
  <c r="F91" i="1"/>
  <c r="F92" i="1"/>
  <c r="J92" i="1" s="1"/>
  <c r="F93" i="1"/>
  <c r="J93" i="1" s="1"/>
  <c r="F94" i="1"/>
  <c r="J94" i="1" s="1"/>
  <c r="F95" i="1"/>
  <c r="F96" i="1"/>
  <c r="J96" i="1" s="1"/>
  <c r="F97" i="1"/>
  <c r="J97" i="1" s="1"/>
  <c r="F98" i="1"/>
  <c r="J98" i="1" s="1"/>
  <c r="F99" i="1"/>
  <c r="F100" i="1"/>
  <c r="J100" i="1" s="1"/>
  <c r="F4" i="1"/>
  <c r="J4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4" i="1"/>
  <c r="K90" i="1" l="1"/>
  <c r="K82" i="1"/>
  <c r="K74" i="1"/>
  <c r="K66" i="1"/>
  <c r="K54" i="1"/>
  <c r="K46" i="1"/>
  <c r="K38" i="1"/>
  <c r="K26" i="1"/>
  <c r="K18" i="1"/>
  <c r="K10" i="1"/>
  <c r="K97" i="1"/>
  <c r="K85" i="1"/>
  <c r="K73" i="1"/>
  <c r="K65" i="1"/>
  <c r="K53" i="1"/>
  <c r="K45" i="1"/>
  <c r="K33" i="1"/>
  <c r="K25" i="1"/>
  <c r="K21" i="1"/>
  <c r="K17" i="1"/>
  <c r="K13" i="1"/>
  <c r="K5" i="1"/>
  <c r="K98" i="1"/>
  <c r="K94" i="1"/>
  <c r="K86" i="1"/>
  <c r="K78" i="1"/>
  <c r="K70" i="1"/>
  <c r="K62" i="1"/>
  <c r="K58" i="1"/>
  <c r="K50" i="1"/>
  <c r="K42" i="1"/>
  <c r="K34" i="1"/>
  <c r="K30" i="1"/>
  <c r="K22" i="1"/>
  <c r="K14" i="1"/>
  <c r="K6" i="1"/>
  <c r="K93" i="1"/>
  <c r="K89" i="1"/>
  <c r="K81" i="1"/>
  <c r="K77" i="1"/>
  <c r="K69" i="1"/>
  <c r="K61" i="1"/>
  <c r="K57" i="1"/>
  <c r="K49" i="1"/>
  <c r="K41" i="1"/>
  <c r="K37" i="1"/>
  <c r="K29" i="1"/>
  <c r="K9" i="1"/>
  <c r="K100" i="1"/>
  <c r="K96" i="1"/>
  <c r="K92" i="1"/>
  <c r="K88" i="1"/>
  <c r="K84" i="1"/>
  <c r="K80" i="1"/>
  <c r="K76" i="1"/>
  <c r="K72" i="1"/>
  <c r="K68" i="1"/>
  <c r="K64" i="1"/>
  <c r="K60" i="1"/>
  <c r="K56" i="1"/>
  <c r="K52" i="1"/>
  <c r="K48" i="1"/>
  <c r="K44" i="1"/>
  <c r="K40" i="1"/>
  <c r="K36" i="1"/>
  <c r="K32" i="1"/>
  <c r="K28" i="1"/>
  <c r="K24" i="1"/>
  <c r="K20" i="1"/>
  <c r="K16" i="1"/>
  <c r="K12" i="1"/>
  <c r="K8" i="1"/>
  <c r="K4" i="1"/>
  <c r="K7" i="1"/>
</calcChain>
</file>

<file path=xl/sharedStrings.xml><?xml version="1.0" encoding="utf-8"?>
<sst xmlns="http://schemas.openxmlformats.org/spreadsheetml/2006/main" count="582" uniqueCount="225">
  <si>
    <t>商品一覧</t>
    <rPh sb="0" eb="2">
      <t>ショウヒン</t>
    </rPh>
    <rPh sb="2" eb="4">
      <t>イチラン</t>
    </rPh>
    <phoneticPr fontId="3"/>
  </si>
  <si>
    <t>商品型番</t>
    <rPh sb="0" eb="2">
      <t>ショウヒン</t>
    </rPh>
    <rPh sb="2" eb="4">
      <t>カタバン</t>
    </rPh>
    <phoneticPr fontId="3"/>
  </si>
  <si>
    <t>商品名</t>
    <rPh sb="0" eb="2">
      <t>ショウヒン</t>
    </rPh>
    <rPh sb="2" eb="3">
      <t>メイ</t>
    </rPh>
    <phoneticPr fontId="3"/>
  </si>
  <si>
    <t>仕入単価</t>
    <rPh sb="0" eb="2">
      <t>シイレ</t>
    </rPh>
    <rPh sb="2" eb="4">
      <t>タンカ</t>
    </rPh>
    <phoneticPr fontId="3"/>
  </si>
  <si>
    <t>販売単価</t>
    <rPh sb="0" eb="2">
      <t>ハンバイ</t>
    </rPh>
    <rPh sb="2" eb="4">
      <t>タンカ</t>
    </rPh>
    <phoneticPr fontId="3"/>
  </si>
  <si>
    <t>D05-C-BLU</t>
    <phoneticPr fontId="3"/>
  </si>
  <si>
    <t>セットコンポ</t>
    <phoneticPr fontId="3"/>
  </si>
  <si>
    <t>D05-C-NVY</t>
    <phoneticPr fontId="3"/>
  </si>
  <si>
    <t>D05-H-BLU</t>
    <phoneticPr fontId="3"/>
  </si>
  <si>
    <t>ヘッドホン</t>
    <phoneticPr fontId="3"/>
  </si>
  <si>
    <t>D05-H-NVY</t>
    <phoneticPr fontId="3"/>
  </si>
  <si>
    <t>D05-S-BLU</t>
    <phoneticPr fontId="3"/>
  </si>
  <si>
    <t>スピーカー</t>
    <phoneticPr fontId="3"/>
  </si>
  <si>
    <t>D05-S-NVY</t>
    <phoneticPr fontId="3"/>
  </si>
  <si>
    <t>P01-P-BLU</t>
    <phoneticPr fontId="3"/>
  </si>
  <si>
    <t>ポータブルオーディオ</t>
    <phoneticPr fontId="3"/>
  </si>
  <si>
    <t>P01-S-BLU</t>
    <phoneticPr fontId="3"/>
  </si>
  <si>
    <t>P02-P-WHT</t>
    <phoneticPr fontId="3"/>
  </si>
  <si>
    <t>P02-S-WHT</t>
    <phoneticPr fontId="3"/>
  </si>
  <si>
    <t>S01-H-BEG</t>
    <phoneticPr fontId="3"/>
  </si>
  <si>
    <t>S01-H-BLK</t>
    <phoneticPr fontId="3"/>
  </si>
  <si>
    <t>S01-H-BRN</t>
    <phoneticPr fontId="3"/>
  </si>
  <si>
    <t>S01-H-RED</t>
    <phoneticPr fontId="3"/>
  </si>
  <si>
    <t>S01-H-WHT</t>
    <phoneticPr fontId="3"/>
  </si>
  <si>
    <t>S01-P-BEG</t>
    <phoneticPr fontId="3"/>
  </si>
  <si>
    <t>S01-P-BLK</t>
    <phoneticPr fontId="3"/>
  </si>
  <si>
    <t>S01-P-BRN</t>
    <phoneticPr fontId="3"/>
  </si>
  <si>
    <t>S01-P-RED</t>
    <phoneticPr fontId="3"/>
  </si>
  <si>
    <t>S01-P-WHT</t>
    <phoneticPr fontId="3"/>
  </si>
  <si>
    <t>S01-S-BEG</t>
    <phoneticPr fontId="3"/>
  </si>
  <si>
    <t>S01-S-BLK</t>
    <phoneticPr fontId="3"/>
  </si>
  <si>
    <t>S01-S-BRN</t>
    <phoneticPr fontId="3"/>
  </si>
  <si>
    <t>S01-S-RED</t>
    <phoneticPr fontId="3"/>
  </si>
  <si>
    <t>S01-S-WHT</t>
    <phoneticPr fontId="3"/>
  </si>
  <si>
    <t>S01-T-BEG</t>
    <phoneticPr fontId="3"/>
  </si>
  <si>
    <t>AVケーブル・プラグ</t>
    <phoneticPr fontId="3"/>
  </si>
  <si>
    <t>S01-T-BLK</t>
    <phoneticPr fontId="3"/>
  </si>
  <si>
    <t>S01-T-BRN</t>
    <phoneticPr fontId="3"/>
  </si>
  <si>
    <t>S01-T-RED</t>
    <phoneticPr fontId="3"/>
  </si>
  <si>
    <t>S02-H-SLV</t>
    <phoneticPr fontId="3"/>
  </si>
  <si>
    <t>S02-P-SLV</t>
    <phoneticPr fontId="3"/>
  </si>
  <si>
    <t>S02-S-SLV</t>
    <phoneticPr fontId="3"/>
  </si>
  <si>
    <t>S02-T-SLV</t>
    <phoneticPr fontId="3"/>
  </si>
  <si>
    <t>店舗一覧</t>
    <rPh sb="0" eb="2">
      <t>テンポ</t>
    </rPh>
    <rPh sb="2" eb="4">
      <t>イチラン</t>
    </rPh>
    <phoneticPr fontId="3"/>
  </si>
  <si>
    <t>店舗コード</t>
    <rPh sb="0" eb="2">
      <t>テンポ</t>
    </rPh>
    <phoneticPr fontId="3"/>
  </si>
  <si>
    <t>店舗名</t>
    <rPh sb="0" eb="2">
      <t>テンポ</t>
    </rPh>
    <rPh sb="2" eb="3">
      <t>メイ</t>
    </rPh>
    <phoneticPr fontId="3"/>
  </si>
  <si>
    <t>住所</t>
    <rPh sb="0" eb="2">
      <t>ジュウショ</t>
    </rPh>
    <phoneticPr fontId="3"/>
  </si>
  <si>
    <t>TEL</t>
    <phoneticPr fontId="3"/>
  </si>
  <si>
    <t>部門担当者名</t>
    <rPh sb="0" eb="2">
      <t>ブモン</t>
    </rPh>
    <rPh sb="2" eb="4">
      <t>タントウ</t>
    </rPh>
    <rPh sb="4" eb="5">
      <t>シャ</t>
    </rPh>
    <rPh sb="5" eb="6">
      <t>メイ</t>
    </rPh>
    <phoneticPr fontId="3"/>
  </si>
  <si>
    <t>新宿</t>
    <rPh sb="0" eb="2">
      <t>シンジュク</t>
    </rPh>
    <phoneticPr fontId="3"/>
  </si>
  <si>
    <t>03-5919-XXXX</t>
    <phoneticPr fontId="3"/>
  </si>
  <si>
    <t>山村</t>
    <rPh sb="0" eb="2">
      <t>ヤマムラ</t>
    </rPh>
    <phoneticPr fontId="3"/>
  </si>
  <si>
    <t>横浜</t>
    <rPh sb="0" eb="2">
      <t>ヨコハマ</t>
    </rPh>
    <phoneticPr fontId="3"/>
  </si>
  <si>
    <t>045-313-XXXX</t>
    <phoneticPr fontId="3"/>
  </si>
  <si>
    <t>沢田</t>
    <rPh sb="0" eb="2">
      <t>サワダ</t>
    </rPh>
    <phoneticPr fontId="3"/>
  </si>
  <si>
    <t>KS</t>
    <phoneticPr fontId="3"/>
  </si>
  <si>
    <t>錦糸町</t>
    <rPh sb="0" eb="3">
      <t>キンシチョウ</t>
    </rPh>
    <phoneticPr fontId="3"/>
  </si>
  <si>
    <t>03-3829-XXXX</t>
    <phoneticPr fontId="3"/>
  </si>
  <si>
    <t>楠</t>
    <rPh sb="0" eb="1">
      <t>クスノキ</t>
    </rPh>
    <phoneticPr fontId="3"/>
  </si>
  <si>
    <t>AH</t>
    <phoneticPr fontId="3"/>
  </si>
  <si>
    <t>秋葉原</t>
    <rPh sb="0" eb="3">
      <t>アキハバラ</t>
    </rPh>
    <phoneticPr fontId="3"/>
  </si>
  <si>
    <t>03-5209-XXXX</t>
    <phoneticPr fontId="3"/>
  </si>
  <si>
    <t>水沢</t>
    <rPh sb="0" eb="2">
      <t>ミズサワ</t>
    </rPh>
    <phoneticPr fontId="3"/>
  </si>
  <si>
    <t>吉祥寺</t>
    <rPh sb="0" eb="3">
      <t>キチジョウジ</t>
    </rPh>
    <phoneticPr fontId="3"/>
  </si>
  <si>
    <t>0422-21-XXXX</t>
    <phoneticPr fontId="3"/>
  </si>
  <si>
    <t>岡田</t>
    <rPh sb="0" eb="2">
      <t>オカダ</t>
    </rPh>
    <phoneticPr fontId="3"/>
  </si>
  <si>
    <t>八王子</t>
    <rPh sb="0" eb="3">
      <t>ハチオウジ</t>
    </rPh>
    <phoneticPr fontId="3"/>
  </si>
  <si>
    <t>042-623-XXXX</t>
    <phoneticPr fontId="3"/>
  </si>
  <si>
    <t>池崎</t>
    <rPh sb="0" eb="2">
      <t>イケザキ</t>
    </rPh>
    <phoneticPr fontId="3"/>
  </si>
  <si>
    <t>SJ</t>
    <phoneticPr fontId="3"/>
  </si>
  <si>
    <t>YH</t>
    <phoneticPr fontId="3"/>
  </si>
  <si>
    <t>KJ</t>
    <phoneticPr fontId="3"/>
  </si>
  <si>
    <t>HO</t>
    <phoneticPr fontId="3"/>
  </si>
  <si>
    <t>東京都新宿区新宿3-XX-XX</t>
    <rPh sb="0" eb="3">
      <t>トウキョウト</t>
    </rPh>
    <rPh sb="3" eb="6">
      <t>シンジュクク</t>
    </rPh>
    <rPh sb="6" eb="8">
      <t>シンジュク</t>
    </rPh>
    <phoneticPr fontId="3"/>
  </si>
  <si>
    <t>神奈川県横浜市西区北幸2-XX-XX</t>
    <rPh sb="0" eb="4">
      <t>カナガワケン</t>
    </rPh>
    <rPh sb="4" eb="7">
      <t>ヨコハマシ</t>
    </rPh>
    <rPh sb="7" eb="9">
      <t>ニシク</t>
    </rPh>
    <rPh sb="9" eb="11">
      <t>キタサイワイ</t>
    </rPh>
    <phoneticPr fontId="3"/>
  </si>
  <si>
    <t>東京都墨田区錦糸2-XX-XX</t>
    <rPh sb="0" eb="3">
      <t>トウキョウト</t>
    </rPh>
    <rPh sb="3" eb="6">
      <t>スミダク</t>
    </rPh>
    <rPh sb="6" eb="8">
      <t>キンシ</t>
    </rPh>
    <phoneticPr fontId="3"/>
  </si>
  <si>
    <t>東京都千代田区外神田4-XX-XX</t>
    <rPh sb="0" eb="3">
      <t>トウキョウト</t>
    </rPh>
    <rPh sb="3" eb="7">
      <t>チヨダク</t>
    </rPh>
    <rPh sb="7" eb="10">
      <t>ソトカンダ</t>
    </rPh>
    <phoneticPr fontId="3"/>
  </si>
  <si>
    <t>東京都武蔵野市吉祥寺本町2-XX-XX</t>
    <rPh sb="0" eb="3">
      <t>トウキョウト</t>
    </rPh>
    <rPh sb="3" eb="7">
      <t>ムサシノシ</t>
    </rPh>
    <rPh sb="7" eb="12">
      <t>キチジョウジホンチョウ</t>
    </rPh>
    <phoneticPr fontId="3"/>
  </si>
  <si>
    <t>東京都八王子市中町7-XX-XX</t>
    <rPh sb="0" eb="3">
      <t>トウキョウト</t>
    </rPh>
    <rPh sb="3" eb="6">
      <t>ハチオウジ</t>
    </rPh>
    <rPh sb="6" eb="7">
      <t>シ</t>
    </rPh>
    <rPh sb="7" eb="9">
      <t>ナカマチ</t>
    </rPh>
    <phoneticPr fontId="3"/>
  </si>
  <si>
    <t>オーディオ製品売上　4月</t>
    <rPh sb="5" eb="7">
      <t>セイヒン</t>
    </rPh>
    <rPh sb="7" eb="9">
      <t>ウリアゲ</t>
    </rPh>
    <rPh sb="11" eb="12">
      <t>ガツ</t>
    </rPh>
    <phoneticPr fontId="7"/>
  </si>
  <si>
    <t>売上日</t>
    <rPh sb="0" eb="2">
      <t>ウリアゲ</t>
    </rPh>
    <rPh sb="2" eb="3">
      <t>ヒ</t>
    </rPh>
    <phoneticPr fontId="7"/>
  </si>
  <si>
    <t>店舗名</t>
    <rPh sb="0" eb="2">
      <t>テンポ</t>
    </rPh>
    <rPh sb="2" eb="3">
      <t>メイ</t>
    </rPh>
    <phoneticPr fontId="7"/>
  </si>
  <si>
    <t>商品型番</t>
    <rPh sb="0" eb="2">
      <t>ショウヒン</t>
    </rPh>
    <rPh sb="2" eb="4">
      <t>カタバン</t>
    </rPh>
    <phoneticPr fontId="7"/>
  </si>
  <si>
    <t>商品名</t>
    <rPh sb="0" eb="2">
      <t>ショウヒン</t>
    </rPh>
    <rPh sb="2" eb="3">
      <t>メイ</t>
    </rPh>
    <phoneticPr fontId="7"/>
  </si>
  <si>
    <t>仕入単価</t>
    <rPh sb="0" eb="2">
      <t>シイレ</t>
    </rPh>
    <rPh sb="2" eb="4">
      <t>タンカ</t>
    </rPh>
    <phoneticPr fontId="7"/>
  </si>
  <si>
    <t>販売単価</t>
    <rPh sb="0" eb="2">
      <t>ハンバイ</t>
    </rPh>
    <rPh sb="2" eb="4">
      <t>タンカ</t>
    </rPh>
    <phoneticPr fontId="7"/>
  </si>
  <si>
    <t>売上数量</t>
    <rPh sb="0" eb="2">
      <t>ウリアゲ</t>
    </rPh>
    <rPh sb="2" eb="4">
      <t>スウリョウ</t>
    </rPh>
    <phoneticPr fontId="7"/>
  </si>
  <si>
    <t>売上金額</t>
    <rPh sb="0" eb="2">
      <t>ウリアゲ</t>
    </rPh>
    <rPh sb="2" eb="4">
      <t>キンガク</t>
    </rPh>
    <phoneticPr fontId="7"/>
  </si>
  <si>
    <t>粗利</t>
    <rPh sb="0" eb="2">
      <t>アラリ</t>
    </rPh>
    <phoneticPr fontId="7"/>
  </si>
  <si>
    <t>KS</t>
    <phoneticPr fontId="8"/>
  </si>
  <si>
    <t>S01-P-WHT</t>
    <phoneticPr fontId="8"/>
  </si>
  <si>
    <t>KJ</t>
    <phoneticPr fontId="8"/>
  </si>
  <si>
    <t>S01-S-WHT</t>
    <phoneticPr fontId="8"/>
  </si>
  <si>
    <t>S01-P-BEG</t>
    <phoneticPr fontId="8"/>
  </si>
  <si>
    <t>SJ</t>
    <phoneticPr fontId="8"/>
  </si>
  <si>
    <t>D05-S-NVY</t>
    <phoneticPr fontId="8"/>
  </si>
  <si>
    <t>S01-H-BEG</t>
    <phoneticPr fontId="8"/>
  </si>
  <si>
    <t>S01-P-RED</t>
    <phoneticPr fontId="8"/>
  </si>
  <si>
    <t>YH</t>
    <phoneticPr fontId="8"/>
  </si>
  <si>
    <t>S01-H-BRN</t>
    <phoneticPr fontId="8"/>
  </si>
  <si>
    <t>S01-T-BLK</t>
    <phoneticPr fontId="8"/>
  </si>
  <si>
    <t>HO</t>
    <phoneticPr fontId="8"/>
  </si>
  <si>
    <t>AH</t>
    <phoneticPr fontId="8"/>
  </si>
  <si>
    <t>S01-H-BLK</t>
    <phoneticPr fontId="8"/>
  </si>
  <si>
    <t>S01-P-BLK</t>
    <phoneticPr fontId="8"/>
  </si>
  <si>
    <t>S01-S-RED</t>
    <phoneticPr fontId="8"/>
  </si>
  <si>
    <t>D05-H-NVY</t>
    <phoneticPr fontId="8"/>
  </si>
  <si>
    <t>D05-C-BLU</t>
    <phoneticPr fontId="8"/>
  </si>
  <si>
    <t>D05-H-BLU</t>
    <phoneticPr fontId="8"/>
  </si>
  <si>
    <t>S02-S-SLV</t>
    <phoneticPr fontId="8"/>
  </si>
  <si>
    <t>P02-P-WHT</t>
    <phoneticPr fontId="8"/>
  </si>
  <si>
    <t>S02-H-SLV</t>
    <phoneticPr fontId="8"/>
  </si>
  <si>
    <t>S02-P-SLV</t>
    <phoneticPr fontId="8"/>
  </si>
  <si>
    <t>D05-S-BLU</t>
    <phoneticPr fontId="8"/>
  </si>
  <si>
    <t>P02-S-WHT</t>
    <phoneticPr fontId="8"/>
  </si>
  <si>
    <t>S02-T-SLV</t>
    <phoneticPr fontId="8"/>
  </si>
  <si>
    <t>P01-P-BLU</t>
    <phoneticPr fontId="8"/>
  </si>
  <si>
    <t>S01-H-WHT</t>
    <phoneticPr fontId="8"/>
  </si>
  <si>
    <t>P01-S-BLU</t>
    <phoneticPr fontId="8"/>
  </si>
  <si>
    <t>S01-S-BEG</t>
    <phoneticPr fontId="8"/>
  </si>
  <si>
    <t>S01-T-BEG</t>
    <phoneticPr fontId="8"/>
  </si>
  <si>
    <t>S01-P-BRN</t>
    <phoneticPr fontId="8"/>
  </si>
  <si>
    <t>S01-S-BRN</t>
    <phoneticPr fontId="8"/>
  </si>
  <si>
    <t>D05-C-NVY</t>
    <phoneticPr fontId="8"/>
  </si>
  <si>
    <t>S01-H-RED</t>
    <phoneticPr fontId="8"/>
  </si>
  <si>
    <t>S01-S-BLK</t>
    <phoneticPr fontId="8"/>
  </si>
  <si>
    <t>S01-T-RED</t>
    <phoneticPr fontId="8"/>
  </si>
  <si>
    <t>S01-T-BRN</t>
    <phoneticPr fontId="8"/>
  </si>
  <si>
    <t>オーディオ製品売上　5月</t>
    <rPh sb="5" eb="7">
      <t>セイヒン</t>
    </rPh>
    <rPh sb="7" eb="9">
      <t>ウリアゲ</t>
    </rPh>
    <rPh sb="11" eb="12">
      <t>ガツ</t>
    </rPh>
    <phoneticPr fontId="7"/>
  </si>
  <si>
    <t>KS</t>
    <phoneticPr fontId="8"/>
  </si>
  <si>
    <t>S01-P-WHT</t>
    <phoneticPr fontId="8"/>
  </si>
  <si>
    <t>KJ</t>
    <phoneticPr fontId="8"/>
  </si>
  <si>
    <t>S01-S-WHT</t>
    <phoneticPr fontId="8"/>
  </si>
  <si>
    <t>S01-P-BEG</t>
    <phoneticPr fontId="8"/>
  </si>
  <si>
    <t>SJ</t>
    <phoneticPr fontId="8"/>
  </si>
  <si>
    <t>D05-S-NVY</t>
    <phoneticPr fontId="8"/>
  </si>
  <si>
    <t>S01-H-BEG</t>
    <phoneticPr fontId="8"/>
  </si>
  <si>
    <t>S01-P-RED</t>
    <phoneticPr fontId="8"/>
  </si>
  <si>
    <t>YH</t>
    <phoneticPr fontId="8"/>
  </si>
  <si>
    <t>S01-H-BRN</t>
    <phoneticPr fontId="8"/>
  </si>
  <si>
    <t>S01-T-BLK</t>
    <phoneticPr fontId="8"/>
  </si>
  <si>
    <t>HO</t>
    <phoneticPr fontId="8"/>
  </si>
  <si>
    <t>AH</t>
    <phoneticPr fontId="8"/>
  </si>
  <si>
    <t>S01-H-BLK</t>
    <phoneticPr fontId="8"/>
  </si>
  <si>
    <t>S01-P-BLK</t>
    <phoneticPr fontId="8"/>
  </si>
  <si>
    <t>S01-S-RED</t>
    <phoneticPr fontId="8"/>
  </si>
  <si>
    <t>D05-H-NVY</t>
    <phoneticPr fontId="8"/>
  </si>
  <si>
    <t>D05-C-BLU</t>
    <phoneticPr fontId="8"/>
  </si>
  <si>
    <t>D05-H-BLU</t>
    <phoneticPr fontId="8"/>
  </si>
  <si>
    <t>S02-S-SLV</t>
    <phoneticPr fontId="8"/>
  </si>
  <si>
    <t>P02-P-WHT</t>
    <phoneticPr fontId="8"/>
  </si>
  <si>
    <t>S02-H-SLV</t>
    <phoneticPr fontId="8"/>
  </si>
  <si>
    <t>S02-P-SLV</t>
    <phoneticPr fontId="8"/>
  </si>
  <si>
    <t>D05-S-BLU</t>
    <phoneticPr fontId="8"/>
  </si>
  <si>
    <t>P02-S-WHT</t>
    <phoneticPr fontId="8"/>
  </si>
  <si>
    <t>S02-T-SLV</t>
    <phoneticPr fontId="8"/>
  </si>
  <si>
    <t>P01-P-BLU</t>
    <phoneticPr fontId="8"/>
  </si>
  <si>
    <t>S01-H-WHT</t>
    <phoneticPr fontId="8"/>
  </si>
  <si>
    <t>P01-S-BLU</t>
    <phoneticPr fontId="8"/>
  </si>
  <si>
    <t>S01-S-BEG</t>
    <phoneticPr fontId="8"/>
  </si>
  <si>
    <t>S01-T-BEG</t>
    <phoneticPr fontId="8"/>
  </si>
  <si>
    <t>S01-P-BRN</t>
    <phoneticPr fontId="8"/>
  </si>
  <si>
    <t>S01-S-BRN</t>
    <phoneticPr fontId="8"/>
  </si>
  <si>
    <t>D05-C-NVY</t>
    <phoneticPr fontId="8"/>
  </si>
  <si>
    <t>S01-H-RED</t>
    <phoneticPr fontId="8"/>
  </si>
  <si>
    <t>S01-S-BLK</t>
    <phoneticPr fontId="8"/>
  </si>
  <si>
    <t>S01-T-RED</t>
    <phoneticPr fontId="8"/>
  </si>
  <si>
    <t>S01-T-BRN</t>
    <phoneticPr fontId="8"/>
  </si>
  <si>
    <t>店舗コード</t>
    <rPh sb="0" eb="2">
      <t>テンポ</t>
    </rPh>
    <phoneticPr fontId="7"/>
  </si>
  <si>
    <t>売上原価</t>
    <rPh sb="0" eb="2">
      <t>ウリアゲ</t>
    </rPh>
    <rPh sb="2" eb="4">
      <t>ゲンカ</t>
    </rPh>
    <phoneticPr fontId="7"/>
  </si>
  <si>
    <t>行ラベル</t>
  </si>
  <si>
    <t>AVケーブル・プラグ</t>
  </si>
  <si>
    <t>スピーカー</t>
  </si>
  <si>
    <t>セットコンポ</t>
  </si>
  <si>
    <t>ヘッドホン</t>
  </si>
  <si>
    <t>ポータブルオーディオ</t>
  </si>
  <si>
    <t>総計</t>
  </si>
  <si>
    <t>S01-T-BEG</t>
  </si>
  <si>
    <t>S01-T-BLK</t>
  </si>
  <si>
    <t>S01-T-BRN</t>
  </si>
  <si>
    <t>S01-T-RED</t>
  </si>
  <si>
    <t>S02-T-SLV</t>
  </si>
  <si>
    <t>D05-S-BLU</t>
  </si>
  <si>
    <t>D05-S-NVY</t>
  </si>
  <si>
    <t>P01-S-BLU</t>
  </si>
  <si>
    <t>P02-S-WHT</t>
  </si>
  <si>
    <t>S01-S-BEG</t>
  </si>
  <si>
    <t>S01-S-BLK</t>
  </si>
  <si>
    <t>S01-S-BRN</t>
  </si>
  <si>
    <t>S01-S-RED</t>
  </si>
  <si>
    <t>S01-S-WHT</t>
  </si>
  <si>
    <t>S02-S-SLV</t>
  </si>
  <si>
    <t>D05-C-BLU</t>
  </si>
  <si>
    <t>D05-C-NVY</t>
  </si>
  <si>
    <t>D05-H-BLU</t>
  </si>
  <si>
    <t>D05-H-NVY</t>
  </si>
  <si>
    <t>S01-H-BEG</t>
  </si>
  <si>
    <t>S01-H-BLK</t>
  </si>
  <si>
    <t>S01-H-BRN</t>
  </si>
  <si>
    <t>S01-H-RED</t>
  </si>
  <si>
    <t>S01-H-WHT</t>
  </si>
  <si>
    <t>S02-H-SLV</t>
  </si>
  <si>
    <t>P01-P-BLU</t>
  </si>
  <si>
    <t>P02-P-WHT</t>
  </si>
  <si>
    <t>S01-P-BEG</t>
  </si>
  <si>
    <t>S01-P-BLK</t>
  </si>
  <si>
    <t>S01-P-BRN</t>
  </si>
  <si>
    <t>S01-P-RED</t>
  </si>
  <si>
    <t>S01-P-WHT</t>
  </si>
  <si>
    <t>S02-P-SLV</t>
  </si>
  <si>
    <t>個数 / 売上日</t>
  </si>
  <si>
    <t>列ラベル</t>
  </si>
  <si>
    <t>横浜</t>
  </si>
  <si>
    <t>吉祥寺</t>
  </si>
  <si>
    <t>錦糸町</t>
  </si>
  <si>
    <t>秋葉原</t>
  </si>
  <si>
    <t>新宿</t>
  </si>
  <si>
    <t>八王子</t>
  </si>
  <si>
    <t>平均 / 売上金額</t>
  </si>
  <si>
    <t>平均 / 売上数量</t>
  </si>
  <si>
    <t>AVケーブル・プラグ 集計</t>
  </si>
  <si>
    <t>スピーカー 集計</t>
  </si>
  <si>
    <t>セットコンポ 集計</t>
  </si>
  <si>
    <t>ヘッドホン 集計</t>
  </si>
  <si>
    <t>ポータブルオーディオ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</si>
</sst>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2"/>
      <color rgb="FF000000"/>
      <name val="游ゴシック"/>
      <family val="3"/>
      <charset val="128"/>
    </font>
    <font>
      <b/>
      <sz val="11"/>
      <color rgb="FFFFFFFF"/>
      <name val="游ゴシック"/>
      <family val="2"/>
      <charset val="128"/>
    </font>
    <font>
      <b/>
      <sz val="12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</fills>
  <borders count="4">
    <border>
      <left/>
      <right/>
      <top/>
      <bottom/>
      <diagonal/>
    </border>
    <border>
      <left style="thin">
        <color rgb="FF8EA9DB"/>
      </left>
      <right/>
      <top style="thin">
        <color rgb="FF8EA9DB"/>
      </top>
      <bottom style="thin">
        <color rgb="FF8EA9DB"/>
      </bottom>
      <diagonal/>
    </border>
    <border>
      <left/>
      <right/>
      <top style="thin">
        <color rgb="FF8EA9DB"/>
      </top>
      <bottom style="thin">
        <color rgb="FF8EA9DB"/>
      </bottom>
      <diagonal/>
    </border>
    <border>
      <left/>
      <right style="thin">
        <color rgb="FF8EA9DB"/>
      </right>
      <top style="thin">
        <color rgb="FF8EA9DB"/>
      </top>
      <bottom style="thin">
        <color rgb="FF8EA9DB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38" fontId="2" fillId="0" borderId="0" xfId="1" applyFont="1" applyFill="1" applyBorder="1">
      <alignment vertical="center"/>
    </xf>
    <xf numFmtId="0" fontId="6" fillId="0" borderId="0" xfId="0" applyFont="1">
      <alignment vertical="center"/>
    </xf>
    <xf numFmtId="38" fontId="0" fillId="0" borderId="0" xfId="1" applyFont="1">
      <alignment vertical="center"/>
    </xf>
    <xf numFmtId="38" fontId="2" fillId="0" borderId="0" xfId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177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2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173.835517824074" createdVersion="6" refreshedVersion="6" minRefreshableVersion="3" recordCount="97" xr:uid="{AE5B7593-9ECB-4C80-8512-F27CA574578E}">
  <cacheSource type="worksheet">
    <worksheetSource ref="A3:K100" sheet="売上4月"/>
  </cacheSource>
  <cacheFields count="11">
    <cacheField name="売上日" numFmtId="14">
      <sharedItems containsSemiMixedTypes="0" containsNonDate="0" containsDate="1" containsString="0" minDate="2021-04-01T00:00:00" maxDate="2021-05-01T00:00:00"/>
    </cacheField>
    <cacheField name="店舗コード" numFmtId="0">
      <sharedItems/>
    </cacheField>
    <cacheField name="店舗名" numFmtId="0">
      <sharedItems count="6">
        <s v="錦糸町"/>
        <s v="吉祥寺"/>
        <s v="新宿"/>
        <s v="横浜"/>
        <s v="八王子"/>
        <s v="秋葉原"/>
      </sharedItems>
    </cacheField>
    <cacheField name="商品型番" numFmtId="0">
      <sharedItems count="33">
        <s v="S01-P-WHT"/>
        <s v="S01-S-WHT"/>
        <s v="S01-P-BEG"/>
        <s v="D05-S-NVY"/>
        <s v="S01-H-BEG"/>
        <s v="S01-P-RED"/>
        <s v="S01-H-BRN"/>
        <s v="S01-T-BLK"/>
        <s v="S01-H-BLK"/>
        <s v="S01-P-BLK"/>
        <s v="S01-S-RED"/>
        <s v="D05-H-NVY"/>
        <s v="D05-C-BLU"/>
        <s v="D05-H-BLU"/>
        <s v="S02-S-SLV"/>
        <s v="P02-P-WHT"/>
        <s v="S02-H-SLV"/>
        <s v="S02-P-SLV"/>
        <s v="D05-S-BLU"/>
        <s v="P02-S-WHT"/>
        <s v="S02-T-SLV"/>
        <s v="P01-P-BLU"/>
        <s v="S01-H-WHT"/>
        <s v="P01-S-BLU"/>
        <s v="S01-S-BEG"/>
        <s v="S01-T-BEG"/>
        <s v="S01-P-BRN"/>
        <s v="S01-S-BRN"/>
        <s v="D05-C-NVY"/>
        <s v="S01-H-RED"/>
        <s v="S01-S-BLK"/>
        <s v="S01-T-RED"/>
        <s v="S01-T-BRN"/>
      </sharedItems>
    </cacheField>
    <cacheField name="商品名" numFmtId="0">
      <sharedItems count="5">
        <s v="ポータブルオーディオ"/>
        <s v="スピーカー"/>
        <s v="ヘッドホン"/>
        <s v="AVケーブル・プラグ"/>
        <s v="セットコンポ"/>
      </sharedItems>
    </cacheField>
    <cacheField name="仕入単価" numFmtId="38">
      <sharedItems containsSemiMixedTypes="0" containsString="0" containsNumber="1" containsInteger="1" minValue="5500" maxValue="21500"/>
    </cacheField>
    <cacheField name="販売単価" numFmtId="38">
      <sharedItems containsSemiMixedTypes="0" containsString="0" containsNumber="1" containsInteger="1" minValue="13500" maxValue="43200"/>
    </cacheField>
    <cacheField name="売上数量" numFmtId="0">
      <sharedItems containsSemiMixedTypes="0" containsString="0" containsNumber="1" containsInteger="1" minValue="1" maxValue="12"/>
    </cacheField>
    <cacheField name="売上金額" numFmtId="38">
      <sharedItems containsSemiMixedTypes="0" containsString="0" containsNumber="1" containsInteger="1" minValue="13500" maxValue="273600"/>
    </cacheField>
    <cacheField name="売上原価" numFmtId="38">
      <sharedItems containsSemiMixedTypes="0" containsString="0" containsNumber="1" containsInteger="1" minValue="5500" maxValue="154800"/>
    </cacheField>
    <cacheField name="粗利" numFmtId="38">
      <sharedItems containsSemiMixedTypes="0" containsString="0" containsNumber="1" containsInteger="1" minValue="6700" maxValue="1258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7">
  <r>
    <d v="2021-04-01T00:00:00"/>
    <s v="KS"/>
    <x v="0"/>
    <x v="0"/>
    <x v="0"/>
    <n v="6400"/>
    <n v="13500"/>
    <n v="1"/>
    <n v="13500"/>
    <n v="6400"/>
    <n v="7100"/>
  </r>
  <r>
    <d v="2021-04-01T00:00:00"/>
    <s v="KJ"/>
    <x v="1"/>
    <x v="1"/>
    <x v="1"/>
    <n v="17200"/>
    <n v="30400"/>
    <n v="9"/>
    <n v="273600"/>
    <n v="154800"/>
    <n v="118800"/>
  </r>
  <r>
    <d v="2021-04-02T00:00:00"/>
    <s v="KS"/>
    <x v="0"/>
    <x v="2"/>
    <x v="0"/>
    <n v="6800"/>
    <n v="13500"/>
    <n v="1"/>
    <n v="13500"/>
    <n v="6800"/>
    <n v="6700"/>
  </r>
  <r>
    <d v="2021-04-02T00:00:00"/>
    <s v="SJ"/>
    <x v="2"/>
    <x v="3"/>
    <x v="1"/>
    <n v="12100"/>
    <n v="25000"/>
    <n v="2"/>
    <n v="50000"/>
    <n v="24200"/>
    <n v="25800"/>
  </r>
  <r>
    <d v="2021-04-02T00:00:00"/>
    <s v="KS"/>
    <x v="0"/>
    <x v="4"/>
    <x v="2"/>
    <n v="7560"/>
    <n v="16800"/>
    <n v="2"/>
    <n v="33600"/>
    <n v="15120"/>
    <n v="18480"/>
  </r>
  <r>
    <d v="2021-04-02T00:00:00"/>
    <s v="SJ"/>
    <x v="2"/>
    <x v="5"/>
    <x v="0"/>
    <n v="6340"/>
    <n v="13500"/>
    <n v="2"/>
    <n v="27000"/>
    <n v="12680"/>
    <n v="14320"/>
  </r>
  <r>
    <d v="2021-04-02T00:00:00"/>
    <s v="YH"/>
    <x v="3"/>
    <x v="6"/>
    <x v="2"/>
    <n v="8010"/>
    <n v="16800"/>
    <n v="3"/>
    <n v="50400"/>
    <n v="24030"/>
    <n v="26370"/>
  </r>
  <r>
    <d v="2021-04-02T00:00:00"/>
    <s v="KJ"/>
    <x v="1"/>
    <x v="7"/>
    <x v="3"/>
    <n v="16000"/>
    <n v="43200"/>
    <n v="3"/>
    <n v="129600"/>
    <n v="48000"/>
    <n v="81600"/>
  </r>
  <r>
    <d v="2021-04-03T00:00:00"/>
    <s v="KJ"/>
    <x v="1"/>
    <x v="3"/>
    <x v="1"/>
    <n v="12100"/>
    <n v="25000"/>
    <n v="2"/>
    <n v="50000"/>
    <n v="24200"/>
    <n v="25800"/>
  </r>
  <r>
    <d v="2021-04-03T00:00:00"/>
    <s v="HO"/>
    <x v="4"/>
    <x v="3"/>
    <x v="1"/>
    <n v="12100"/>
    <n v="25000"/>
    <n v="3"/>
    <n v="75000"/>
    <n v="36300"/>
    <n v="38700"/>
  </r>
  <r>
    <d v="2021-04-04T00:00:00"/>
    <s v="AH"/>
    <x v="5"/>
    <x v="8"/>
    <x v="2"/>
    <n v="7630"/>
    <n v="16800"/>
    <n v="2"/>
    <n v="33600"/>
    <n v="15260"/>
    <n v="18340"/>
  </r>
  <r>
    <d v="2021-04-05T00:00:00"/>
    <s v="KS"/>
    <x v="0"/>
    <x v="9"/>
    <x v="0"/>
    <n v="6400"/>
    <n v="13500"/>
    <n v="3"/>
    <n v="40500"/>
    <n v="19200"/>
    <n v="21300"/>
  </r>
  <r>
    <d v="2021-04-05T00:00:00"/>
    <s v="KJ"/>
    <x v="1"/>
    <x v="7"/>
    <x v="3"/>
    <n v="16000"/>
    <n v="43200"/>
    <n v="4"/>
    <n v="172800"/>
    <n v="64000"/>
    <n v="108800"/>
  </r>
  <r>
    <d v="2021-04-06T00:00:00"/>
    <s v="AH"/>
    <x v="5"/>
    <x v="5"/>
    <x v="0"/>
    <n v="6340"/>
    <n v="13500"/>
    <n v="2"/>
    <n v="27000"/>
    <n v="12680"/>
    <n v="14320"/>
  </r>
  <r>
    <d v="2021-04-06T00:00:00"/>
    <s v="KJ"/>
    <x v="1"/>
    <x v="3"/>
    <x v="1"/>
    <n v="12100"/>
    <n v="25000"/>
    <n v="3"/>
    <n v="75000"/>
    <n v="36300"/>
    <n v="38700"/>
  </r>
  <r>
    <d v="2021-04-06T00:00:00"/>
    <s v="YH"/>
    <x v="3"/>
    <x v="7"/>
    <x v="3"/>
    <n v="16000"/>
    <n v="43200"/>
    <n v="3"/>
    <n v="129600"/>
    <n v="48000"/>
    <n v="81600"/>
  </r>
  <r>
    <d v="2021-04-07T00:00:00"/>
    <s v="YH"/>
    <x v="3"/>
    <x v="10"/>
    <x v="1"/>
    <n v="13890"/>
    <n v="30400"/>
    <n v="2"/>
    <n v="60800"/>
    <n v="27780"/>
    <n v="33020"/>
  </r>
  <r>
    <d v="2021-04-07T00:00:00"/>
    <s v="KJ"/>
    <x v="1"/>
    <x v="7"/>
    <x v="3"/>
    <n v="16000"/>
    <n v="43200"/>
    <n v="2"/>
    <n v="86400"/>
    <n v="32000"/>
    <n v="54400"/>
  </r>
  <r>
    <d v="2021-04-08T00:00:00"/>
    <s v="KS"/>
    <x v="0"/>
    <x v="11"/>
    <x v="2"/>
    <n v="6600"/>
    <n v="16800"/>
    <n v="1"/>
    <n v="16800"/>
    <n v="6600"/>
    <n v="10200"/>
  </r>
  <r>
    <d v="2021-04-08T00:00:00"/>
    <s v="KS"/>
    <x v="0"/>
    <x v="12"/>
    <x v="4"/>
    <n v="14060"/>
    <n v="38000"/>
    <n v="3"/>
    <n v="114000"/>
    <n v="42180"/>
    <n v="71820"/>
  </r>
  <r>
    <d v="2021-04-08T00:00:00"/>
    <s v="SJ"/>
    <x v="2"/>
    <x v="3"/>
    <x v="1"/>
    <n v="12100"/>
    <n v="25000"/>
    <n v="3"/>
    <n v="75000"/>
    <n v="36300"/>
    <n v="38700"/>
  </r>
  <r>
    <d v="2021-04-08T00:00:00"/>
    <s v="KS"/>
    <x v="0"/>
    <x v="3"/>
    <x v="1"/>
    <n v="12100"/>
    <n v="25000"/>
    <n v="3"/>
    <n v="75000"/>
    <n v="36300"/>
    <n v="38700"/>
  </r>
  <r>
    <d v="2021-04-09T00:00:00"/>
    <s v="SJ"/>
    <x v="2"/>
    <x v="13"/>
    <x v="2"/>
    <n v="6720"/>
    <n v="16800"/>
    <n v="1"/>
    <n v="16800"/>
    <n v="6720"/>
    <n v="10080"/>
  </r>
  <r>
    <d v="2021-04-09T00:00:00"/>
    <s v="KJ"/>
    <x v="1"/>
    <x v="14"/>
    <x v="1"/>
    <n v="12500"/>
    <n v="25500"/>
    <n v="1"/>
    <n v="25500"/>
    <n v="12500"/>
    <n v="13000"/>
  </r>
  <r>
    <d v="2021-04-09T00:00:00"/>
    <s v="HO"/>
    <x v="4"/>
    <x v="15"/>
    <x v="0"/>
    <n v="6800"/>
    <n v="13500"/>
    <n v="2"/>
    <n v="27000"/>
    <n v="13600"/>
    <n v="13400"/>
  </r>
  <r>
    <d v="2021-04-09T00:00:00"/>
    <s v="YH"/>
    <x v="3"/>
    <x v="16"/>
    <x v="2"/>
    <n v="10080"/>
    <n v="16800"/>
    <n v="2"/>
    <n v="33600"/>
    <n v="20160"/>
    <n v="13440"/>
  </r>
  <r>
    <d v="2021-04-09T00:00:00"/>
    <s v="KS"/>
    <x v="0"/>
    <x v="17"/>
    <x v="0"/>
    <n v="8525"/>
    <n v="15500"/>
    <n v="2"/>
    <n v="31000"/>
    <n v="17050"/>
    <n v="13950"/>
  </r>
  <r>
    <d v="2021-04-09T00:00:00"/>
    <s v="YH"/>
    <x v="3"/>
    <x v="18"/>
    <x v="1"/>
    <n v="12250"/>
    <n v="25000"/>
    <n v="3"/>
    <n v="75000"/>
    <n v="36750"/>
    <n v="38250"/>
  </r>
  <r>
    <d v="2021-04-09T00:00:00"/>
    <s v="AH"/>
    <x v="5"/>
    <x v="19"/>
    <x v="1"/>
    <n v="7010"/>
    <n v="17500"/>
    <n v="3"/>
    <n v="52500"/>
    <n v="21030"/>
    <n v="31470"/>
  </r>
  <r>
    <d v="2021-04-09T00:00:00"/>
    <s v="KJ"/>
    <x v="1"/>
    <x v="20"/>
    <x v="3"/>
    <n v="21500"/>
    <n v="43200"/>
    <n v="3"/>
    <n v="129600"/>
    <n v="64500"/>
    <n v="65100"/>
  </r>
  <r>
    <d v="2021-04-10T00:00:00"/>
    <s v="YH"/>
    <x v="3"/>
    <x v="21"/>
    <x v="0"/>
    <n v="5500"/>
    <n v="13500"/>
    <n v="1"/>
    <n v="13500"/>
    <n v="5500"/>
    <n v="8000"/>
  </r>
  <r>
    <d v="2021-04-10T00:00:00"/>
    <s v="AH"/>
    <x v="5"/>
    <x v="22"/>
    <x v="2"/>
    <n v="7820"/>
    <n v="16800"/>
    <n v="1"/>
    <n v="16800"/>
    <n v="7820"/>
    <n v="8980"/>
  </r>
  <r>
    <d v="2021-04-10T00:00:00"/>
    <s v="SJ"/>
    <x v="2"/>
    <x v="21"/>
    <x v="0"/>
    <n v="5500"/>
    <n v="13500"/>
    <n v="2"/>
    <n v="27000"/>
    <n v="11000"/>
    <n v="16000"/>
  </r>
  <r>
    <d v="2021-04-10T00:00:00"/>
    <s v="KJ"/>
    <x v="1"/>
    <x v="23"/>
    <x v="1"/>
    <n v="7500"/>
    <n v="17500"/>
    <n v="2"/>
    <n v="35000"/>
    <n v="15000"/>
    <n v="20000"/>
  </r>
  <r>
    <d v="2021-04-11T00:00:00"/>
    <s v="KS"/>
    <x v="0"/>
    <x v="0"/>
    <x v="0"/>
    <n v="6400"/>
    <n v="13500"/>
    <n v="1"/>
    <n v="13500"/>
    <n v="6400"/>
    <n v="7100"/>
  </r>
  <r>
    <d v="2021-04-11T00:00:00"/>
    <s v="KS"/>
    <x v="0"/>
    <x v="4"/>
    <x v="2"/>
    <n v="7560"/>
    <n v="16800"/>
    <n v="2"/>
    <n v="33600"/>
    <n v="15120"/>
    <n v="18480"/>
  </r>
  <r>
    <d v="2021-04-11T00:00:00"/>
    <s v="SJ"/>
    <x v="2"/>
    <x v="1"/>
    <x v="1"/>
    <n v="17200"/>
    <n v="30400"/>
    <n v="2"/>
    <n v="60800"/>
    <n v="34400"/>
    <n v="26400"/>
  </r>
  <r>
    <d v="2021-04-11T00:00:00"/>
    <s v="HO"/>
    <x v="4"/>
    <x v="2"/>
    <x v="0"/>
    <n v="6800"/>
    <n v="13500"/>
    <n v="3"/>
    <n v="40500"/>
    <n v="20400"/>
    <n v="20100"/>
  </r>
  <r>
    <d v="2021-04-11T00:00:00"/>
    <s v="AH"/>
    <x v="5"/>
    <x v="24"/>
    <x v="1"/>
    <n v="12800"/>
    <n v="30400"/>
    <n v="3"/>
    <n v="91200"/>
    <n v="38400"/>
    <n v="52800"/>
  </r>
  <r>
    <d v="2021-04-12T00:00:00"/>
    <s v="AH"/>
    <x v="5"/>
    <x v="25"/>
    <x v="3"/>
    <n v="16800"/>
    <n v="43200"/>
    <n v="1"/>
    <n v="43200"/>
    <n v="16800"/>
    <n v="26400"/>
  </r>
  <r>
    <d v="2021-04-13T00:00:00"/>
    <s v="HO"/>
    <x v="4"/>
    <x v="26"/>
    <x v="0"/>
    <n v="6340"/>
    <n v="13500"/>
    <n v="1"/>
    <n v="13500"/>
    <n v="6340"/>
    <n v="7160"/>
  </r>
  <r>
    <d v="2021-04-13T00:00:00"/>
    <s v="KJ"/>
    <x v="1"/>
    <x v="6"/>
    <x v="2"/>
    <n v="8010"/>
    <n v="16800"/>
    <n v="3"/>
    <n v="50400"/>
    <n v="24030"/>
    <n v="26370"/>
  </r>
  <r>
    <d v="2021-04-13T00:00:00"/>
    <s v="AH"/>
    <x v="5"/>
    <x v="27"/>
    <x v="1"/>
    <n v="17200"/>
    <n v="30400"/>
    <n v="3"/>
    <n v="91200"/>
    <n v="51600"/>
    <n v="39600"/>
  </r>
  <r>
    <d v="2021-04-14T00:00:00"/>
    <s v="SJ"/>
    <x v="2"/>
    <x v="3"/>
    <x v="1"/>
    <n v="12100"/>
    <n v="25000"/>
    <n v="2"/>
    <n v="50000"/>
    <n v="24200"/>
    <n v="25800"/>
  </r>
  <r>
    <d v="2021-04-15T00:00:00"/>
    <s v="HO"/>
    <x v="4"/>
    <x v="3"/>
    <x v="1"/>
    <n v="12100"/>
    <n v="25000"/>
    <n v="2"/>
    <n v="50000"/>
    <n v="24200"/>
    <n v="25800"/>
  </r>
  <r>
    <d v="2021-04-15T00:00:00"/>
    <s v="YH"/>
    <x v="3"/>
    <x v="9"/>
    <x v="0"/>
    <n v="6400"/>
    <n v="13500"/>
    <n v="1"/>
    <n v="13500"/>
    <n v="6400"/>
    <n v="7100"/>
  </r>
  <r>
    <d v="2021-04-15T00:00:00"/>
    <s v="YH"/>
    <x v="3"/>
    <x v="27"/>
    <x v="1"/>
    <n v="17200"/>
    <n v="30400"/>
    <n v="2"/>
    <n v="60800"/>
    <n v="34400"/>
    <n v="26400"/>
  </r>
  <r>
    <d v="2021-04-15T00:00:00"/>
    <s v="YH"/>
    <x v="3"/>
    <x v="8"/>
    <x v="2"/>
    <n v="7630"/>
    <n v="16800"/>
    <n v="3"/>
    <n v="50400"/>
    <n v="22890"/>
    <n v="27510"/>
  </r>
  <r>
    <d v="2021-04-16T00:00:00"/>
    <s v="YH"/>
    <x v="3"/>
    <x v="28"/>
    <x v="4"/>
    <n v="13500"/>
    <n v="38000"/>
    <n v="1"/>
    <n v="38000"/>
    <n v="13500"/>
    <n v="24500"/>
  </r>
  <r>
    <d v="2021-04-16T00:00:00"/>
    <s v="YH"/>
    <x v="3"/>
    <x v="11"/>
    <x v="2"/>
    <n v="6600"/>
    <n v="16800"/>
    <n v="1"/>
    <n v="16800"/>
    <n v="6600"/>
    <n v="10200"/>
  </r>
  <r>
    <d v="2021-04-16T00:00:00"/>
    <s v="HO"/>
    <x v="4"/>
    <x v="3"/>
    <x v="1"/>
    <n v="12100"/>
    <n v="25000"/>
    <n v="1"/>
    <n v="25000"/>
    <n v="12100"/>
    <n v="12900"/>
  </r>
  <r>
    <d v="2021-04-16T00:00:00"/>
    <s v="KS"/>
    <x v="0"/>
    <x v="29"/>
    <x v="2"/>
    <n v="7560"/>
    <n v="16800"/>
    <n v="1"/>
    <n v="16800"/>
    <n v="7560"/>
    <n v="9240"/>
  </r>
  <r>
    <d v="2021-04-16T00:00:00"/>
    <s v="YH"/>
    <x v="3"/>
    <x v="30"/>
    <x v="1"/>
    <n v="11000"/>
    <n v="30400"/>
    <n v="2"/>
    <n v="60800"/>
    <n v="22000"/>
    <n v="38800"/>
  </r>
  <r>
    <d v="2021-04-16T00:00:00"/>
    <s v="SJ"/>
    <x v="2"/>
    <x v="31"/>
    <x v="3"/>
    <n v="16000"/>
    <n v="43200"/>
    <n v="2"/>
    <n v="86400"/>
    <n v="32000"/>
    <n v="54400"/>
  </r>
  <r>
    <d v="2021-04-16T00:00:00"/>
    <s v="SJ"/>
    <x v="2"/>
    <x v="10"/>
    <x v="1"/>
    <n v="13890"/>
    <n v="30400"/>
    <n v="3"/>
    <n v="91200"/>
    <n v="41670"/>
    <n v="49530"/>
  </r>
  <r>
    <d v="2021-04-16T00:00:00"/>
    <s v="KS"/>
    <x v="0"/>
    <x v="5"/>
    <x v="0"/>
    <n v="6340"/>
    <n v="13500"/>
    <n v="10"/>
    <n v="135000"/>
    <n v="63400"/>
    <n v="71600"/>
  </r>
  <r>
    <d v="2021-04-17T00:00:00"/>
    <s v="KS"/>
    <x v="0"/>
    <x v="12"/>
    <x v="4"/>
    <n v="14060"/>
    <n v="38000"/>
    <n v="1"/>
    <n v="38000"/>
    <n v="14060"/>
    <n v="23940"/>
  </r>
  <r>
    <d v="2021-04-17T00:00:00"/>
    <s v="SJ"/>
    <x v="2"/>
    <x v="13"/>
    <x v="2"/>
    <n v="6720"/>
    <n v="16800"/>
    <n v="2"/>
    <n v="33600"/>
    <n v="13440"/>
    <n v="20160"/>
  </r>
  <r>
    <d v="2021-04-17T00:00:00"/>
    <s v="AH"/>
    <x v="5"/>
    <x v="18"/>
    <x v="1"/>
    <n v="12250"/>
    <n v="25000"/>
    <n v="3"/>
    <n v="75000"/>
    <n v="36750"/>
    <n v="38250"/>
  </r>
  <r>
    <d v="2021-04-17T00:00:00"/>
    <s v="AH"/>
    <x v="5"/>
    <x v="16"/>
    <x v="2"/>
    <n v="10080"/>
    <n v="16800"/>
    <n v="3"/>
    <n v="50400"/>
    <n v="30240"/>
    <n v="20160"/>
  </r>
  <r>
    <d v="2021-04-18T00:00:00"/>
    <s v="KJ"/>
    <x v="1"/>
    <x v="17"/>
    <x v="0"/>
    <n v="8525"/>
    <n v="15500"/>
    <n v="12"/>
    <n v="186000"/>
    <n v="102300"/>
    <n v="83700"/>
  </r>
  <r>
    <d v="2021-04-18T00:00:00"/>
    <s v="HO"/>
    <x v="4"/>
    <x v="20"/>
    <x v="3"/>
    <n v="21500"/>
    <n v="43200"/>
    <n v="2"/>
    <n v="86400"/>
    <n v="43000"/>
    <n v="43400"/>
  </r>
  <r>
    <d v="2021-04-18T00:00:00"/>
    <s v="HO"/>
    <x v="4"/>
    <x v="14"/>
    <x v="1"/>
    <n v="12500"/>
    <n v="25500"/>
    <n v="2"/>
    <n v="51000"/>
    <n v="25000"/>
    <n v="26000"/>
  </r>
  <r>
    <d v="2021-04-18T00:00:00"/>
    <s v="YH"/>
    <x v="3"/>
    <x v="10"/>
    <x v="1"/>
    <n v="13890"/>
    <n v="30400"/>
    <n v="3"/>
    <n v="91200"/>
    <n v="41670"/>
    <n v="49530"/>
  </r>
  <r>
    <d v="2021-04-19T00:00:00"/>
    <s v="YH"/>
    <x v="3"/>
    <x v="15"/>
    <x v="0"/>
    <n v="6800"/>
    <n v="13500"/>
    <n v="12"/>
    <n v="162000"/>
    <n v="81600"/>
    <n v="80400"/>
  </r>
  <r>
    <d v="2021-04-19T00:00:00"/>
    <s v="AH"/>
    <x v="5"/>
    <x v="19"/>
    <x v="1"/>
    <n v="7010"/>
    <n v="17500"/>
    <n v="12"/>
    <n v="210000"/>
    <n v="84120"/>
    <n v="125880"/>
  </r>
  <r>
    <d v="2021-04-19T00:00:00"/>
    <s v="SJ"/>
    <x v="2"/>
    <x v="15"/>
    <x v="0"/>
    <n v="6800"/>
    <n v="13500"/>
    <n v="2"/>
    <n v="27000"/>
    <n v="13600"/>
    <n v="13400"/>
  </r>
  <r>
    <d v="2021-04-20T00:00:00"/>
    <s v="SJ"/>
    <x v="2"/>
    <x v="21"/>
    <x v="0"/>
    <n v="5500"/>
    <n v="13500"/>
    <n v="3"/>
    <n v="40500"/>
    <n v="16500"/>
    <n v="24000"/>
  </r>
  <r>
    <d v="2021-04-21T00:00:00"/>
    <s v="KS"/>
    <x v="0"/>
    <x v="23"/>
    <x v="1"/>
    <n v="7500"/>
    <n v="17500"/>
    <n v="1"/>
    <n v="17500"/>
    <n v="7500"/>
    <n v="10000"/>
  </r>
  <r>
    <d v="2021-04-21T00:00:00"/>
    <s v="SJ"/>
    <x v="2"/>
    <x v="22"/>
    <x v="2"/>
    <n v="7820"/>
    <n v="16800"/>
    <n v="1"/>
    <n v="16800"/>
    <n v="7820"/>
    <n v="8980"/>
  </r>
  <r>
    <d v="2021-04-21T00:00:00"/>
    <s v="YH"/>
    <x v="3"/>
    <x v="0"/>
    <x v="0"/>
    <n v="6400"/>
    <n v="13500"/>
    <n v="2"/>
    <n v="27000"/>
    <n v="12800"/>
    <n v="14200"/>
  </r>
  <r>
    <d v="2021-04-21T00:00:00"/>
    <s v="YH"/>
    <x v="3"/>
    <x v="1"/>
    <x v="1"/>
    <n v="17200"/>
    <n v="30400"/>
    <n v="2"/>
    <n v="60800"/>
    <n v="34400"/>
    <n v="26400"/>
  </r>
  <r>
    <d v="2021-04-21T00:00:00"/>
    <s v="AH"/>
    <x v="5"/>
    <x v="4"/>
    <x v="2"/>
    <n v="7560"/>
    <n v="16800"/>
    <n v="3"/>
    <n v="50400"/>
    <n v="22680"/>
    <n v="27720"/>
  </r>
  <r>
    <d v="2021-04-22T00:00:00"/>
    <s v="YH"/>
    <x v="3"/>
    <x v="24"/>
    <x v="1"/>
    <n v="12800"/>
    <n v="30400"/>
    <n v="1"/>
    <n v="30400"/>
    <n v="12800"/>
    <n v="17600"/>
  </r>
  <r>
    <d v="2021-04-22T00:00:00"/>
    <s v="YH"/>
    <x v="3"/>
    <x v="6"/>
    <x v="2"/>
    <n v="8010"/>
    <n v="16800"/>
    <n v="2"/>
    <n v="33600"/>
    <n v="16020"/>
    <n v="17580"/>
  </r>
  <r>
    <d v="2021-04-22T00:00:00"/>
    <s v="YH"/>
    <x v="3"/>
    <x v="25"/>
    <x v="3"/>
    <n v="16800"/>
    <n v="43200"/>
    <n v="2"/>
    <n v="86400"/>
    <n v="33600"/>
    <n v="52800"/>
  </r>
  <r>
    <d v="2021-04-22T00:00:00"/>
    <s v="SJ"/>
    <x v="2"/>
    <x v="2"/>
    <x v="0"/>
    <n v="6800"/>
    <n v="13500"/>
    <n v="3"/>
    <n v="40500"/>
    <n v="20400"/>
    <n v="20100"/>
  </r>
  <r>
    <d v="2021-04-24T00:00:00"/>
    <s v="KS"/>
    <x v="0"/>
    <x v="27"/>
    <x v="1"/>
    <n v="17200"/>
    <n v="30400"/>
    <n v="1"/>
    <n v="30400"/>
    <n v="17200"/>
    <n v="13200"/>
  </r>
  <r>
    <d v="2021-04-24T00:00:00"/>
    <s v="HO"/>
    <x v="4"/>
    <x v="32"/>
    <x v="3"/>
    <n v="18500"/>
    <n v="43200"/>
    <n v="1"/>
    <n v="43200"/>
    <n v="18500"/>
    <n v="24700"/>
  </r>
  <r>
    <d v="2021-04-24T00:00:00"/>
    <s v="KS"/>
    <x v="0"/>
    <x v="26"/>
    <x v="0"/>
    <n v="6340"/>
    <n v="13500"/>
    <n v="2"/>
    <n v="27000"/>
    <n v="12680"/>
    <n v="14320"/>
  </r>
  <r>
    <d v="2021-04-25T00:00:00"/>
    <s v="SJ"/>
    <x v="2"/>
    <x v="8"/>
    <x v="2"/>
    <n v="7630"/>
    <n v="16800"/>
    <n v="1"/>
    <n v="16800"/>
    <n v="7630"/>
    <n v="9170"/>
  </r>
  <r>
    <d v="2021-04-25T00:00:00"/>
    <s v="KS"/>
    <x v="0"/>
    <x v="8"/>
    <x v="2"/>
    <n v="7630"/>
    <n v="16800"/>
    <n v="1"/>
    <n v="16800"/>
    <n v="7630"/>
    <n v="9170"/>
  </r>
  <r>
    <d v="2021-04-25T00:00:00"/>
    <s v="AH"/>
    <x v="5"/>
    <x v="9"/>
    <x v="0"/>
    <n v="6400"/>
    <n v="13500"/>
    <n v="3"/>
    <n v="40500"/>
    <n v="19200"/>
    <n v="21300"/>
  </r>
  <r>
    <d v="2021-04-26T00:00:00"/>
    <s v="HO"/>
    <x v="4"/>
    <x v="29"/>
    <x v="2"/>
    <n v="7560"/>
    <n v="16800"/>
    <n v="1"/>
    <n v="16800"/>
    <n v="7560"/>
    <n v="9240"/>
  </r>
  <r>
    <d v="2021-04-26T00:00:00"/>
    <s v="AH"/>
    <x v="5"/>
    <x v="5"/>
    <x v="0"/>
    <n v="6340"/>
    <n v="13500"/>
    <n v="2"/>
    <n v="27000"/>
    <n v="12680"/>
    <n v="14320"/>
  </r>
  <r>
    <d v="2021-04-26T00:00:00"/>
    <s v="SJ"/>
    <x v="2"/>
    <x v="30"/>
    <x v="1"/>
    <n v="11000"/>
    <n v="30400"/>
    <n v="2"/>
    <n v="60800"/>
    <n v="22000"/>
    <n v="38800"/>
  </r>
  <r>
    <d v="2021-04-26T00:00:00"/>
    <s v="KS"/>
    <x v="0"/>
    <x v="7"/>
    <x v="3"/>
    <n v="16000"/>
    <n v="43200"/>
    <n v="2"/>
    <n v="86400"/>
    <n v="32000"/>
    <n v="54400"/>
  </r>
  <r>
    <d v="2021-04-27T00:00:00"/>
    <s v="AH"/>
    <x v="5"/>
    <x v="3"/>
    <x v="1"/>
    <n v="12100"/>
    <n v="25000"/>
    <n v="1"/>
    <n v="25000"/>
    <n v="12100"/>
    <n v="12900"/>
  </r>
  <r>
    <d v="2021-04-27T00:00:00"/>
    <s v="KS"/>
    <x v="0"/>
    <x v="10"/>
    <x v="1"/>
    <n v="13890"/>
    <n v="30400"/>
    <n v="1"/>
    <n v="30400"/>
    <n v="13890"/>
    <n v="16510"/>
  </r>
  <r>
    <d v="2021-04-27T00:00:00"/>
    <s v="KS"/>
    <x v="0"/>
    <x v="31"/>
    <x v="3"/>
    <n v="16000"/>
    <n v="43200"/>
    <n v="1"/>
    <n v="43200"/>
    <n v="16000"/>
    <n v="27200"/>
  </r>
  <r>
    <d v="2021-04-27T00:00:00"/>
    <s v="SJ"/>
    <x v="2"/>
    <x v="28"/>
    <x v="4"/>
    <n v="13500"/>
    <n v="38000"/>
    <n v="3"/>
    <n v="114000"/>
    <n v="40500"/>
    <n v="73500"/>
  </r>
  <r>
    <d v="2021-04-27T00:00:00"/>
    <s v="HO"/>
    <x v="4"/>
    <x v="11"/>
    <x v="2"/>
    <n v="6600"/>
    <n v="16800"/>
    <n v="3"/>
    <n v="50400"/>
    <n v="19800"/>
    <n v="30600"/>
  </r>
  <r>
    <d v="2021-04-28T00:00:00"/>
    <s v="HO"/>
    <x v="4"/>
    <x v="12"/>
    <x v="4"/>
    <n v="14060"/>
    <n v="38000"/>
    <n v="3"/>
    <n v="114000"/>
    <n v="42180"/>
    <n v="71820"/>
  </r>
  <r>
    <d v="2021-04-29T00:00:00"/>
    <s v="KJ"/>
    <x v="1"/>
    <x v="18"/>
    <x v="1"/>
    <n v="12250"/>
    <n v="25000"/>
    <n v="2"/>
    <n v="50000"/>
    <n v="24500"/>
    <n v="25500"/>
  </r>
  <r>
    <d v="2021-04-29T00:00:00"/>
    <s v="SJ"/>
    <x v="2"/>
    <x v="13"/>
    <x v="2"/>
    <n v="6720"/>
    <n v="16800"/>
    <n v="3"/>
    <n v="50400"/>
    <n v="20160"/>
    <n v="30240"/>
  </r>
  <r>
    <d v="2021-04-29T00:00:00"/>
    <s v="HO"/>
    <x v="4"/>
    <x v="16"/>
    <x v="2"/>
    <n v="10080"/>
    <n v="16800"/>
    <n v="3"/>
    <n v="50400"/>
    <n v="30240"/>
    <n v="20160"/>
  </r>
  <r>
    <d v="2021-04-30T00:00:00"/>
    <s v="KS"/>
    <x v="0"/>
    <x v="17"/>
    <x v="0"/>
    <n v="8525"/>
    <n v="15500"/>
    <n v="3"/>
    <n v="46500"/>
    <n v="25575"/>
    <n v="209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8C3489-ABAB-4F0F-9034-65E97B112C39}" name="ピボットテーブル5" cacheId="2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9" firstHeaderRow="0" firstDataRow="1" firstDataCol="1"/>
  <pivotFields count="11">
    <pivotField numFmtId="14" showAll="0"/>
    <pivotField showAll="0"/>
    <pivotField showAll="0"/>
    <pivotField showAll="0"/>
    <pivotField axis="axisRow" showAll="0">
      <items count="6">
        <item x="3"/>
        <item x="1"/>
        <item x="4"/>
        <item x="2"/>
        <item x="0"/>
        <item t="default"/>
      </items>
    </pivotField>
    <pivotField numFmtId="38" showAll="0"/>
    <pivotField numFmtId="38" showAll="0"/>
    <pivotField dataField="1" showAll="0"/>
    <pivotField dataField="1" numFmtId="38" showAll="0"/>
    <pivotField numFmtId="38" showAll="0"/>
    <pivotField numFmtId="38"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平均 / 売上金額" fld="8" subtotal="average" baseField="4" baseItem="0" numFmtId="176"/>
    <dataField name="平均 / 売上数量" fld="7" subtotal="average" baseField="4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8DABC9-4677-488D-BFEE-37BD100FA1A7}" name="ピボットテーブル6" cacheId="2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48" firstHeaderRow="1" firstDataRow="2" firstDataCol="1"/>
  <pivotFields count="11">
    <pivotField dataField="1" numFmtId="14" subtotalTop="0" showAll="0"/>
    <pivotField subtotalTop="0" showAll="0"/>
    <pivotField axis="axisCol" subtotalTop="0" showAll="0">
      <items count="7">
        <item x="3"/>
        <item x="1"/>
        <item x="0"/>
        <item x="5"/>
        <item x="2"/>
        <item x="4"/>
        <item t="default"/>
      </items>
    </pivotField>
    <pivotField axis="axisRow" subtotalTop="0" showAll="0">
      <items count="34">
        <item x="12"/>
        <item x="28"/>
        <item x="13"/>
        <item x="11"/>
        <item x="18"/>
        <item x="3"/>
        <item x="21"/>
        <item x="23"/>
        <item x="15"/>
        <item x="19"/>
        <item x="4"/>
        <item x="8"/>
        <item x="6"/>
        <item x="29"/>
        <item x="22"/>
        <item x="2"/>
        <item x="9"/>
        <item x="26"/>
        <item x="5"/>
        <item x="0"/>
        <item x="24"/>
        <item x="30"/>
        <item x="27"/>
        <item x="10"/>
        <item x="1"/>
        <item x="25"/>
        <item x="7"/>
        <item x="32"/>
        <item x="31"/>
        <item x="16"/>
        <item x="17"/>
        <item x="14"/>
        <item x="20"/>
        <item t="default"/>
      </items>
    </pivotField>
    <pivotField axis="axisRow" subtotalTop="0" showAll="0">
      <items count="6">
        <item x="3"/>
        <item x="1"/>
        <item x="4"/>
        <item x="2"/>
        <item x="0"/>
        <item t="default"/>
      </items>
    </pivotField>
    <pivotField numFmtId="38" subtotalTop="0" showAll="0"/>
    <pivotField numFmtId="38" subtotalTop="0" showAll="0"/>
    <pivotField subtotalTop="0" showAll="0"/>
    <pivotField numFmtId="38" subtotalTop="0" showAll="0"/>
    <pivotField numFmtId="38" subtotalTop="0" showAll="0"/>
    <pivotField numFmtId="38" subtotalTop="0" showAll="0"/>
  </pivotFields>
  <rowFields count="2">
    <field x="4"/>
    <field x="3"/>
  </rowFields>
  <rowItems count="44">
    <i>
      <x/>
    </i>
    <i r="1">
      <x v="25"/>
    </i>
    <i r="1">
      <x v="26"/>
    </i>
    <i r="1">
      <x v="27"/>
    </i>
    <i r="1">
      <x v="28"/>
    </i>
    <i r="1">
      <x v="32"/>
    </i>
    <i t="default">
      <x/>
    </i>
    <i>
      <x v="1"/>
    </i>
    <i r="1">
      <x v="4"/>
    </i>
    <i r="1">
      <x v="5"/>
    </i>
    <i r="1">
      <x v="7"/>
    </i>
    <i r="1">
      <x v="9"/>
    </i>
    <i r="1">
      <x v="20"/>
    </i>
    <i r="1">
      <x v="21"/>
    </i>
    <i r="1">
      <x v="22"/>
    </i>
    <i r="1">
      <x v="23"/>
    </i>
    <i r="1">
      <x v="24"/>
    </i>
    <i r="1">
      <x v="31"/>
    </i>
    <i t="default">
      <x v="1"/>
    </i>
    <i>
      <x v="2"/>
    </i>
    <i r="1">
      <x/>
    </i>
    <i r="1">
      <x v="1"/>
    </i>
    <i t="default">
      <x v="2"/>
    </i>
    <i>
      <x v="3"/>
    </i>
    <i r="1">
      <x v="2"/>
    </i>
    <i r="1">
      <x v="3"/>
    </i>
    <i r="1">
      <x v="10"/>
    </i>
    <i r="1">
      <x v="11"/>
    </i>
    <i r="1">
      <x v="12"/>
    </i>
    <i r="1">
      <x v="13"/>
    </i>
    <i r="1">
      <x v="14"/>
    </i>
    <i r="1">
      <x v="29"/>
    </i>
    <i t="default">
      <x v="3"/>
    </i>
    <i>
      <x v="4"/>
    </i>
    <i r="1">
      <x v="6"/>
    </i>
    <i r="1">
      <x v="8"/>
    </i>
    <i r="1">
      <x v="15"/>
    </i>
    <i r="1">
      <x v="16"/>
    </i>
    <i r="1">
      <x v="17"/>
    </i>
    <i r="1">
      <x v="18"/>
    </i>
    <i r="1">
      <x v="19"/>
    </i>
    <i r="1">
      <x v="30"/>
    </i>
    <i t="default">
      <x v="4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個数 / 売上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FAE1666-7289-4F4A-89EB-30D300BEC4AE}" name="店舗" displayName="店舗" ref="A3:E9" totalsRowShown="0" headerRowDxfId="1">
  <autoFilter ref="A3:E9" xr:uid="{43EEC012-EED5-4BAB-B980-F82E308E24B8}"/>
  <tableColumns count="5">
    <tableColumn id="1" xr3:uid="{6D54CFCB-A1F7-4EDB-88CB-EE868D54D790}" name="店舗コード"/>
    <tableColumn id="2" xr3:uid="{E229CBE1-BEA2-4AF5-B711-6735A72085F1}" name="店舗名"/>
    <tableColumn id="4" xr3:uid="{6371B9D8-097C-4790-A937-DB5EF99EF1D7}" name="住所"/>
    <tableColumn id="5" xr3:uid="{F3772C63-6878-4BBE-A2EC-CB68F1B50B91}" name="TEL"/>
    <tableColumn id="3" xr3:uid="{A6521146-4AAC-4907-A8C0-A2117F472EF6}" name="部門担当者名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D1B98B-051F-4B3F-B077-B0D082E0FA54}" name="商品" displayName="商品" ref="A3:D36" totalsRowShown="0" headerRowDxfId="0">
  <autoFilter ref="A3:D36" xr:uid="{24F3D410-F447-4943-84B4-C67BDAE1D5D4}"/>
  <tableColumns count="4">
    <tableColumn id="1" xr3:uid="{3477759E-22A6-4040-9F38-CF253E61239D}" name="商品型番"/>
    <tableColumn id="2" xr3:uid="{878D4548-56E9-4CBC-A834-68CF7D86589B}" name="商品名"/>
    <tableColumn id="6" xr3:uid="{EAC1D756-F0DB-4205-8541-EC5C13DCCFD6}" name="仕入単価" dataCellStyle="桁区切り"/>
    <tableColumn id="3" xr3:uid="{99A04919-68A4-4D1D-9A48-5C7BBF7A88BE}" name="販売単価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C1EDF-9E71-4558-A582-9042D6F57164}">
  <dimension ref="A1:K100"/>
  <sheetViews>
    <sheetView tabSelected="1" workbookViewId="0"/>
  </sheetViews>
  <sheetFormatPr defaultRowHeight="18.75" x14ac:dyDescent="0.4"/>
  <cols>
    <col min="1" max="1" width="10.5" style="2" customWidth="1"/>
    <col min="2" max="2" width="10.625" style="2" customWidth="1"/>
    <col min="3" max="3" width="9.125" style="2" bestFit="1" customWidth="1"/>
    <col min="4" max="4" width="11.75" style="2" customWidth="1"/>
    <col min="5" max="5" width="31.75" style="2" customWidth="1"/>
    <col min="6" max="11" width="9.75" style="2" customWidth="1"/>
    <col min="12" max="16384" width="9" style="2"/>
  </cols>
  <sheetData>
    <row r="1" spans="1:11" ht="19.5" x14ac:dyDescent="0.4">
      <c r="A1" s="1" t="s">
        <v>128</v>
      </c>
    </row>
    <row r="3" spans="1:11" x14ac:dyDescent="0.4">
      <c r="A3" s="8" t="s">
        <v>80</v>
      </c>
      <c r="B3" s="9" t="s">
        <v>168</v>
      </c>
      <c r="C3" s="9" t="s">
        <v>81</v>
      </c>
      <c r="D3" s="9" t="s">
        <v>82</v>
      </c>
      <c r="E3" s="9" t="s">
        <v>83</v>
      </c>
      <c r="F3" s="9" t="s">
        <v>84</v>
      </c>
      <c r="G3" s="9" t="s">
        <v>85</v>
      </c>
      <c r="H3" s="9" t="s">
        <v>86</v>
      </c>
      <c r="I3" s="9" t="s">
        <v>87</v>
      </c>
      <c r="J3" s="9" t="s">
        <v>169</v>
      </c>
      <c r="K3" s="10" t="s">
        <v>88</v>
      </c>
    </row>
    <row r="4" spans="1:11" x14ac:dyDescent="0.4">
      <c r="A4" s="3">
        <v>44318</v>
      </c>
      <c r="B4" s="2" t="s">
        <v>138</v>
      </c>
      <c r="C4" s="2" t="str">
        <f>VLOOKUP(B4,店舗[],2,FALSE)</f>
        <v>横浜</v>
      </c>
      <c r="D4" s="2" t="s">
        <v>139</v>
      </c>
      <c r="E4" s="2" t="str">
        <f>VLOOKUP($D4,商品[],2,FALSE)</f>
        <v>ヘッドホン</v>
      </c>
      <c r="F4" s="7">
        <f>VLOOKUP($D4,商品[],3,FALSE)</f>
        <v>8010</v>
      </c>
      <c r="G4" s="7">
        <f>VLOOKUP($D4,商品[],4,FALSE)</f>
        <v>16800</v>
      </c>
      <c r="H4" s="2">
        <v>3</v>
      </c>
      <c r="I4" s="4">
        <f t="shared" ref="I4:I35" si="0">G4*H4</f>
        <v>50400</v>
      </c>
      <c r="J4" s="4">
        <f t="shared" ref="J4:J35" si="1">F4*H4</f>
        <v>24030</v>
      </c>
      <c r="K4" s="4">
        <f t="shared" ref="K4:K35" si="2">I4-J4</f>
        <v>26370</v>
      </c>
    </row>
    <row r="5" spans="1:11" x14ac:dyDescent="0.4">
      <c r="A5" s="3">
        <v>44322</v>
      </c>
      <c r="B5" s="2" t="s">
        <v>138</v>
      </c>
      <c r="C5" s="2" t="str">
        <f>VLOOKUP(B5,店舗[],2,FALSE)</f>
        <v>横浜</v>
      </c>
      <c r="D5" s="2" t="s">
        <v>140</v>
      </c>
      <c r="E5" s="2" t="str">
        <f>VLOOKUP($D5,商品[],2,FALSE)</f>
        <v>AVケーブル・プラグ</v>
      </c>
      <c r="F5" s="7">
        <f>VLOOKUP($D5,商品[],3,FALSE)</f>
        <v>16000</v>
      </c>
      <c r="G5" s="7">
        <f>VLOOKUP($D5,商品[],4,FALSE)</f>
        <v>43200</v>
      </c>
      <c r="H5" s="2">
        <v>3</v>
      </c>
      <c r="I5" s="4">
        <f t="shared" si="0"/>
        <v>129600</v>
      </c>
      <c r="J5" s="4">
        <f t="shared" si="1"/>
        <v>48000</v>
      </c>
      <c r="K5" s="4">
        <f t="shared" si="2"/>
        <v>81600</v>
      </c>
    </row>
    <row r="6" spans="1:11" x14ac:dyDescent="0.4">
      <c r="A6" s="3">
        <v>44323</v>
      </c>
      <c r="B6" s="2" t="s">
        <v>138</v>
      </c>
      <c r="C6" s="2" t="str">
        <f>VLOOKUP(B6,店舗[],2,FALSE)</f>
        <v>横浜</v>
      </c>
      <c r="D6" s="2" t="s">
        <v>145</v>
      </c>
      <c r="E6" s="2" t="str">
        <f>VLOOKUP($D6,商品[],2,FALSE)</f>
        <v>スピーカー</v>
      </c>
      <c r="F6" s="7">
        <f>VLOOKUP($D6,商品[],3,FALSE)</f>
        <v>13890</v>
      </c>
      <c r="G6" s="7">
        <f>VLOOKUP($D6,商品[],4,FALSE)</f>
        <v>30400</v>
      </c>
      <c r="H6" s="2">
        <v>2</v>
      </c>
      <c r="I6" s="4">
        <f t="shared" si="0"/>
        <v>60800</v>
      </c>
      <c r="J6" s="4">
        <f t="shared" si="1"/>
        <v>27780</v>
      </c>
      <c r="K6" s="4">
        <f t="shared" si="2"/>
        <v>33020</v>
      </c>
    </row>
    <row r="7" spans="1:11" x14ac:dyDescent="0.4">
      <c r="A7" s="3">
        <v>44325</v>
      </c>
      <c r="B7" s="2" t="s">
        <v>138</v>
      </c>
      <c r="C7" s="2" t="str">
        <f>VLOOKUP(B7,店舗[],2,FALSE)</f>
        <v>横浜</v>
      </c>
      <c r="D7" s="2" t="s">
        <v>151</v>
      </c>
      <c r="E7" s="2" t="str">
        <f>VLOOKUP($D7,商品[],2,FALSE)</f>
        <v>ヘッドホン</v>
      </c>
      <c r="F7" s="7">
        <f>VLOOKUP($D7,商品[],3,FALSE)</f>
        <v>10080</v>
      </c>
      <c r="G7" s="7">
        <f>VLOOKUP($D7,商品[],4,FALSE)</f>
        <v>16800</v>
      </c>
      <c r="H7" s="2">
        <v>2</v>
      </c>
      <c r="I7" s="4">
        <f t="shared" si="0"/>
        <v>33600</v>
      </c>
      <c r="J7" s="4">
        <f t="shared" si="1"/>
        <v>20160</v>
      </c>
      <c r="K7" s="4">
        <f t="shared" si="2"/>
        <v>13440</v>
      </c>
    </row>
    <row r="8" spans="1:11" x14ac:dyDescent="0.4">
      <c r="A8" s="3">
        <v>44325</v>
      </c>
      <c r="B8" s="2" t="s">
        <v>138</v>
      </c>
      <c r="C8" s="2" t="str">
        <f>VLOOKUP(B8,店舗[],2,FALSE)</f>
        <v>横浜</v>
      </c>
      <c r="D8" s="2" t="s">
        <v>153</v>
      </c>
      <c r="E8" s="2" t="str">
        <f>VLOOKUP($D8,商品[],2,FALSE)</f>
        <v>スピーカー</v>
      </c>
      <c r="F8" s="7">
        <f>VLOOKUP($D8,商品[],3,FALSE)</f>
        <v>12250</v>
      </c>
      <c r="G8" s="7">
        <f>VLOOKUP($D8,商品[],4,FALSE)</f>
        <v>25000</v>
      </c>
      <c r="H8" s="2">
        <v>3</v>
      </c>
      <c r="I8" s="4">
        <f t="shared" si="0"/>
        <v>75000</v>
      </c>
      <c r="J8" s="4">
        <f t="shared" si="1"/>
        <v>36750</v>
      </c>
      <c r="K8" s="4">
        <f t="shared" si="2"/>
        <v>38250</v>
      </c>
    </row>
    <row r="9" spans="1:11" x14ac:dyDescent="0.4">
      <c r="A9" s="3">
        <v>44326</v>
      </c>
      <c r="B9" s="2" t="s">
        <v>138</v>
      </c>
      <c r="C9" s="2" t="str">
        <f>VLOOKUP(B9,店舗[],2,FALSE)</f>
        <v>横浜</v>
      </c>
      <c r="D9" s="2" t="s">
        <v>156</v>
      </c>
      <c r="E9" s="2" t="str">
        <f>VLOOKUP($D9,商品[],2,FALSE)</f>
        <v>ポータブルオーディオ</v>
      </c>
      <c r="F9" s="7">
        <f>VLOOKUP($D9,商品[],3,FALSE)</f>
        <v>5500</v>
      </c>
      <c r="G9" s="7">
        <f>VLOOKUP($D9,商品[],4,FALSE)</f>
        <v>13500</v>
      </c>
      <c r="H9" s="2">
        <v>1</v>
      </c>
      <c r="I9" s="4">
        <f t="shared" si="0"/>
        <v>13500</v>
      </c>
      <c r="J9" s="4">
        <f t="shared" si="1"/>
        <v>5500</v>
      </c>
      <c r="K9" s="4">
        <f t="shared" si="2"/>
        <v>8000</v>
      </c>
    </row>
    <row r="10" spans="1:11" x14ac:dyDescent="0.4">
      <c r="A10" s="3">
        <v>44331</v>
      </c>
      <c r="B10" s="2" t="s">
        <v>138</v>
      </c>
      <c r="C10" s="2" t="str">
        <f>VLOOKUP(B10,店舗[],2,FALSE)</f>
        <v>横浜</v>
      </c>
      <c r="D10" s="2" t="s">
        <v>144</v>
      </c>
      <c r="E10" s="2" t="str">
        <f>VLOOKUP($D10,商品[],2,FALSE)</f>
        <v>ポータブルオーディオ</v>
      </c>
      <c r="F10" s="7">
        <f>VLOOKUP($D10,商品[],3,FALSE)</f>
        <v>6400</v>
      </c>
      <c r="G10" s="7">
        <f>VLOOKUP($D10,商品[],4,FALSE)</f>
        <v>13500</v>
      </c>
      <c r="H10" s="2">
        <v>1</v>
      </c>
      <c r="I10" s="4">
        <f t="shared" si="0"/>
        <v>13500</v>
      </c>
      <c r="J10" s="4">
        <f t="shared" si="1"/>
        <v>6400</v>
      </c>
      <c r="K10" s="4">
        <f t="shared" si="2"/>
        <v>7100</v>
      </c>
    </row>
    <row r="11" spans="1:11" x14ac:dyDescent="0.4">
      <c r="A11" s="3">
        <v>44331</v>
      </c>
      <c r="B11" s="2" t="s">
        <v>138</v>
      </c>
      <c r="C11" s="2" t="str">
        <f>VLOOKUP(B11,店舗[],2,FALSE)</f>
        <v>横浜</v>
      </c>
      <c r="D11" s="2" t="s">
        <v>162</v>
      </c>
      <c r="E11" s="2" t="str">
        <f>VLOOKUP($D11,商品[],2,FALSE)</f>
        <v>スピーカー</v>
      </c>
      <c r="F11" s="7">
        <f>VLOOKUP($D11,商品[],3,FALSE)</f>
        <v>17200</v>
      </c>
      <c r="G11" s="7">
        <f>VLOOKUP($D11,商品[],4,FALSE)</f>
        <v>30400</v>
      </c>
      <c r="H11" s="2">
        <v>2</v>
      </c>
      <c r="I11" s="4">
        <f t="shared" si="0"/>
        <v>60800</v>
      </c>
      <c r="J11" s="4">
        <f t="shared" si="1"/>
        <v>34400</v>
      </c>
      <c r="K11" s="4">
        <f t="shared" si="2"/>
        <v>26400</v>
      </c>
    </row>
    <row r="12" spans="1:11" x14ac:dyDescent="0.4">
      <c r="A12" s="3">
        <v>44331</v>
      </c>
      <c r="B12" s="2" t="s">
        <v>138</v>
      </c>
      <c r="C12" s="2" t="str">
        <f>VLOOKUP(B12,店舗[],2,FALSE)</f>
        <v>横浜</v>
      </c>
      <c r="D12" s="2" t="s">
        <v>143</v>
      </c>
      <c r="E12" s="2" t="str">
        <f>VLOOKUP($D12,商品[],2,FALSE)</f>
        <v>ヘッドホン</v>
      </c>
      <c r="F12" s="7">
        <f>VLOOKUP($D12,商品[],3,FALSE)</f>
        <v>7630</v>
      </c>
      <c r="G12" s="7">
        <f>VLOOKUP($D12,商品[],4,FALSE)</f>
        <v>16800</v>
      </c>
      <c r="H12" s="2">
        <v>3</v>
      </c>
      <c r="I12" s="4">
        <f t="shared" si="0"/>
        <v>50400</v>
      </c>
      <c r="J12" s="4">
        <f t="shared" si="1"/>
        <v>22890</v>
      </c>
      <c r="K12" s="4">
        <f t="shared" si="2"/>
        <v>27510</v>
      </c>
    </row>
    <row r="13" spans="1:11" x14ac:dyDescent="0.4">
      <c r="A13" s="3">
        <v>44332</v>
      </c>
      <c r="B13" s="2" t="s">
        <v>138</v>
      </c>
      <c r="C13" s="2" t="str">
        <f>VLOOKUP(B13,店舗[],2,FALSE)</f>
        <v>横浜</v>
      </c>
      <c r="D13" s="2" t="s">
        <v>163</v>
      </c>
      <c r="E13" s="2" t="str">
        <f>VLOOKUP($D13,商品[],2,FALSE)</f>
        <v>セットコンポ</v>
      </c>
      <c r="F13" s="7">
        <f>VLOOKUP($D13,商品[],3,FALSE)</f>
        <v>13500</v>
      </c>
      <c r="G13" s="7">
        <f>VLOOKUP($D13,商品[],4,FALSE)</f>
        <v>38000</v>
      </c>
      <c r="H13" s="2">
        <v>1</v>
      </c>
      <c r="I13" s="4">
        <f t="shared" si="0"/>
        <v>38000</v>
      </c>
      <c r="J13" s="4">
        <f t="shared" si="1"/>
        <v>13500</v>
      </c>
      <c r="K13" s="4">
        <f t="shared" si="2"/>
        <v>24500</v>
      </c>
    </row>
    <row r="14" spans="1:11" x14ac:dyDescent="0.4">
      <c r="A14" s="3">
        <v>44332</v>
      </c>
      <c r="B14" s="2" t="s">
        <v>138</v>
      </c>
      <c r="C14" s="2" t="str">
        <f>VLOOKUP(B14,店舗[],2,FALSE)</f>
        <v>横浜</v>
      </c>
      <c r="D14" s="2" t="s">
        <v>146</v>
      </c>
      <c r="E14" s="2" t="str">
        <f>VLOOKUP($D14,商品[],2,FALSE)</f>
        <v>ヘッドホン</v>
      </c>
      <c r="F14" s="7">
        <f>VLOOKUP($D14,商品[],3,FALSE)</f>
        <v>6600</v>
      </c>
      <c r="G14" s="7">
        <f>VLOOKUP($D14,商品[],4,FALSE)</f>
        <v>16800</v>
      </c>
      <c r="H14" s="2">
        <v>1</v>
      </c>
      <c r="I14" s="4">
        <f t="shared" si="0"/>
        <v>16800</v>
      </c>
      <c r="J14" s="4">
        <f t="shared" si="1"/>
        <v>6600</v>
      </c>
      <c r="K14" s="4">
        <f t="shared" si="2"/>
        <v>10200</v>
      </c>
    </row>
    <row r="15" spans="1:11" x14ac:dyDescent="0.4">
      <c r="A15" s="3">
        <v>44332</v>
      </c>
      <c r="B15" s="2" t="s">
        <v>138</v>
      </c>
      <c r="C15" s="2" t="str">
        <f>VLOOKUP(B15,店舗[],2,FALSE)</f>
        <v>横浜</v>
      </c>
      <c r="D15" s="2" t="s">
        <v>165</v>
      </c>
      <c r="E15" s="2" t="str">
        <f>VLOOKUP($D15,商品[],2,FALSE)</f>
        <v>スピーカー</v>
      </c>
      <c r="F15" s="7">
        <f>VLOOKUP($D15,商品[],3,FALSE)</f>
        <v>11000</v>
      </c>
      <c r="G15" s="7">
        <f>VLOOKUP($D15,商品[],4,FALSE)</f>
        <v>30400</v>
      </c>
      <c r="H15" s="2">
        <v>2</v>
      </c>
      <c r="I15" s="4">
        <f t="shared" si="0"/>
        <v>60800</v>
      </c>
      <c r="J15" s="4">
        <f t="shared" si="1"/>
        <v>22000</v>
      </c>
      <c r="K15" s="4">
        <f t="shared" si="2"/>
        <v>38800</v>
      </c>
    </row>
    <row r="16" spans="1:11" x14ac:dyDescent="0.4">
      <c r="A16" s="3">
        <v>44334</v>
      </c>
      <c r="B16" s="2" t="s">
        <v>138</v>
      </c>
      <c r="C16" s="2" t="str">
        <f>VLOOKUP(B16,店舗[],2,FALSE)</f>
        <v>横浜</v>
      </c>
      <c r="D16" s="2" t="s">
        <v>145</v>
      </c>
      <c r="E16" s="2" t="str">
        <f>VLOOKUP($D16,商品[],2,FALSE)</f>
        <v>スピーカー</v>
      </c>
      <c r="F16" s="7">
        <f>VLOOKUP($D16,商品[],3,FALSE)</f>
        <v>13890</v>
      </c>
      <c r="G16" s="7">
        <f>VLOOKUP($D16,商品[],4,FALSE)</f>
        <v>30400</v>
      </c>
      <c r="H16" s="2">
        <v>3</v>
      </c>
      <c r="I16" s="4">
        <f t="shared" si="0"/>
        <v>91200</v>
      </c>
      <c r="J16" s="4">
        <f t="shared" si="1"/>
        <v>41670</v>
      </c>
      <c r="K16" s="4">
        <f t="shared" si="2"/>
        <v>49530</v>
      </c>
    </row>
    <row r="17" spans="1:11" x14ac:dyDescent="0.4">
      <c r="A17" s="3">
        <v>44335</v>
      </c>
      <c r="B17" s="2" t="s">
        <v>138</v>
      </c>
      <c r="C17" s="2" t="str">
        <f>VLOOKUP(B17,店舗[],2,FALSE)</f>
        <v>横浜</v>
      </c>
      <c r="D17" s="2" t="s">
        <v>150</v>
      </c>
      <c r="E17" s="2" t="str">
        <f>VLOOKUP($D17,商品[],2,FALSE)</f>
        <v>ポータブルオーディオ</v>
      </c>
      <c r="F17" s="7">
        <f>VLOOKUP($D17,商品[],3,FALSE)</f>
        <v>6800</v>
      </c>
      <c r="G17" s="7">
        <f>VLOOKUP($D17,商品[],4,FALSE)</f>
        <v>13500</v>
      </c>
      <c r="H17" s="2">
        <v>1</v>
      </c>
      <c r="I17" s="4">
        <f t="shared" si="0"/>
        <v>13500</v>
      </c>
      <c r="J17" s="4">
        <f t="shared" si="1"/>
        <v>6800</v>
      </c>
      <c r="K17" s="4">
        <f t="shared" si="2"/>
        <v>6700</v>
      </c>
    </row>
    <row r="18" spans="1:11" x14ac:dyDescent="0.4">
      <c r="A18" s="3">
        <v>44337</v>
      </c>
      <c r="B18" s="2" t="s">
        <v>138</v>
      </c>
      <c r="C18" s="2" t="str">
        <f>VLOOKUP(B18,店舗[],2,FALSE)</f>
        <v>横浜</v>
      </c>
      <c r="D18" s="2" t="s">
        <v>130</v>
      </c>
      <c r="E18" s="2" t="str">
        <f>VLOOKUP($D18,商品[],2,FALSE)</f>
        <v>ポータブルオーディオ</v>
      </c>
      <c r="F18" s="7">
        <f>VLOOKUP($D18,商品[],3,FALSE)</f>
        <v>6400</v>
      </c>
      <c r="G18" s="7">
        <f>VLOOKUP($D18,商品[],4,FALSE)</f>
        <v>13500</v>
      </c>
      <c r="H18" s="2">
        <v>2</v>
      </c>
      <c r="I18" s="4">
        <f t="shared" si="0"/>
        <v>27000</v>
      </c>
      <c r="J18" s="4">
        <f t="shared" si="1"/>
        <v>12800</v>
      </c>
      <c r="K18" s="4">
        <f t="shared" si="2"/>
        <v>14200</v>
      </c>
    </row>
    <row r="19" spans="1:11" x14ac:dyDescent="0.4">
      <c r="A19" s="3">
        <v>44337</v>
      </c>
      <c r="B19" s="2" t="s">
        <v>138</v>
      </c>
      <c r="C19" s="2" t="str">
        <f>VLOOKUP(B19,店舗[],2,FALSE)</f>
        <v>横浜</v>
      </c>
      <c r="D19" s="2" t="s">
        <v>132</v>
      </c>
      <c r="E19" s="2" t="str">
        <f>VLOOKUP($D19,商品[],2,FALSE)</f>
        <v>スピーカー</v>
      </c>
      <c r="F19" s="7">
        <f>VLOOKUP($D19,商品[],3,FALSE)</f>
        <v>17200</v>
      </c>
      <c r="G19" s="7">
        <f>VLOOKUP($D19,商品[],4,FALSE)</f>
        <v>30400</v>
      </c>
      <c r="H19" s="2">
        <v>2</v>
      </c>
      <c r="I19" s="4">
        <f t="shared" si="0"/>
        <v>60800</v>
      </c>
      <c r="J19" s="4">
        <f t="shared" si="1"/>
        <v>34400</v>
      </c>
      <c r="K19" s="4">
        <f t="shared" si="2"/>
        <v>26400</v>
      </c>
    </row>
    <row r="20" spans="1:11" x14ac:dyDescent="0.4">
      <c r="A20" s="3">
        <v>44338</v>
      </c>
      <c r="B20" s="2" t="s">
        <v>138</v>
      </c>
      <c r="C20" s="2" t="str">
        <f>VLOOKUP(B20,店舗[],2,FALSE)</f>
        <v>横浜</v>
      </c>
      <c r="D20" s="2" t="s">
        <v>159</v>
      </c>
      <c r="E20" s="2" t="str">
        <f>VLOOKUP($D20,商品[],2,FALSE)</f>
        <v>スピーカー</v>
      </c>
      <c r="F20" s="7">
        <f>VLOOKUP($D20,商品[],3,FALSE)</f>
        <v>12800</v>
      </c>
      <c r="G20" s="7">
        <f>VLOOKUP($D20,商品[],4,FALSE)</f>
        <v>30400</v>
      </c>
      <c r="H20" s="2">
        <v>1</v>
      </c>
      <c r="I20" s="4">
        <f t="shared" si="0"/>
        <v>30400</v>
      </c>
      <c r="J20" s="4">
        <f t="shared" si="1"/>
        <v>12800</v>
      </c>
      <c r="K20" s="4">
        <f t="shared" si="2"/>
        <v>17600</v>
      </c>
    </row>
    <row r="21" spans="1:11" x14ac:dyDescent="0.4">
      <c r="A21" s="3">
        <v>44338</v>
      </c>
      <c r="B21" s="2" t="s">
        <v>138</v>
      </c>
      <c r="C21" s="2" t="str">
        <f>VLOOKUP(B21,店舗[],2,FALSE)</f>
        <v>横浜</v>
      </c>
      <c r="D21" s="2" t="s">
        <v>139</v>
      </c>
      <c r="E21" s="2" t="str">
        <f>VLOOKUP($D21,商品[],2,FALSE)</f>
        <v>ヘッドホン</v>
      </c>
      <c r="F21" s="7">
        <f>VLOOKUP($D21,商品[],3,FALSE)</f>
        <v>8010</v>
      </c>
      <c r="G21" s="7">
        <f>VLOOKUP($D21,商品[],4,FALSE)</f>
        <v>16800</v>
      </c>
      <c r="H21" s="2">
        <v>2</v>
      </c>
      <c r="I21" s="4">
        <f t="shared" si="0"/>
        <v>33600</v>
      </c>
      <c r="J21" s="4">
        <f t="shared" si="1"/>
        <v>16020</v>
      </c>
      <c r="K21" s="4">
        <f t="shared" si="2"/>
        <v>17580</v>
      </c>
    </row>
    <row r="22" spans="1:11" x14ac:dyDescent="0.4">
      <c r="A22" s="3">
        <v>44338</v>
      </c>
      <c r="B22" s="2" t="s">
        <v>138</v>
      </c>
      <c r="C22" s="2" t="str">
        <f>VLOOKUP(B22,店舗[],2,FALSE)</f>
        <v>横浜</v>
      </c>
      <c r="D22" s="2" t="s">
        <v>160</v>
      </c>
      <c r="E22" s="2" t="str">
        <f>VLOOKUP($D22,商品[],2,FALSE)</f>
        <v>AVケーブル・プラグ</v>
      </c>
      <c r="F22" s="7">
        <f>VLOOKUP($D22,商品[],3,FALSE)</f>
        <v>16800</v>
      </c>
      <c r="G22" s="7">
        <f>VLOOKUP($D22,商品[],4,FALSE)</f>
        <v>43200</v>
      </c>
      <c r="H22" s="2">
        <v>2</v>
      </c>
      <c r="I22" s="4">
        <f t="shared" si="0"/>
        <v>86400</v>
      </c>
      <c r="J22" s="4">
        <f t="shared" si="1"/>
        <v>33600</v>
      </c>
      <c r="K22" s="4">
        <f t="shared" si="2"/>
        <v>52800</v>
      </c>
    </row>
    <row r="23" spans="1:11" x14ac:dyDescent="0.4">
      <c r="A23" s="3">
        <v>44317</v>
      </c>
      <c r="B23" s="2" t="s">
        <v>131</v>
      </c>
      <c r="C23" s="2" t="str">
        <f>VLOOKUP(B23,店舗[],2,FALSE)</f>
        <v>吉祥寺</v>
      </c>
      <c r="D23" s="2" t="s">
        <v>132</v>
      </c>
      <c r="E23" s="2" t="str">
        <f>VLOOKUP($D23,商品[],2,FALSE)</f>
        <v>スピーカー</v>
      </c>
      <c r="F23" s="7">
        <f>VLOOKUP($D23,商品[],3,FALSE)</f>
        <v>17200</v>
      </c>
      <c r="G23" s="7">
        <f>VLOOKUP($D23,商品[],4,FALSE)</f>
        <v>30400</v>
      </c>
      <c r="H23" s="2">
        <v>2</v>
      </c>
      <c r="I23" s="4">
        <f t="shared" si="0"/>
        <v>60800</v>
      </c>
      <c r="J23" s="4">
        <f t="shared" si="1"/>
        <v>34400</v>
      </c>
      <c r="K23" s="4">
        <f t="shared" si="2"/>
        <v>26400</v>
      </c>
    </row>
    <row r="24" spans="1:11" x14ac:dyDescent="0.4">
      <c r="A24" s="3">
        <v>44318</v>
      </c>
      <c r="B24" s="2" t="s">
        <v>131</v>
      </c>
      <c r="C24" s="2" t="str">
        <f>VLOOKUP(B24,店舗[],2,FALSE)</f>
        <v>吉祥寺</v>
      </c>
      <c r="D24" s="2" t="s">
        <v>140</v>
      </c>
      <c r="E24" s="2" t="str">
        <f>VLOOKUP($D24,商品[],2,FALSE)</f>
        <v>AVケーブル・プラグ</v>
      </c>
      <c r="F24" s="7">
        <f>VLOOKUP($D24,商品[],3,FALSE)</f>
        <v>16000</v>
      </c>
      <c r="G24" s="7">
        <f>VLOOKUP($D24,商品[],4,FALSE)</f>
        <v>43200</v>
      </c>
      <c r="H24" s="2">
        <v>3</v>
      </c>
      <c r="I24" s="4">
        <f t="shared" si="0"/>
        <v>129600</v>
      </c>
      <c r="J24" s="4">
        <f t="shared" si="1"/>
        <v>48000</v>
      </c>
      <c r="K24" s="4">
        <f t="shared" si="2"/>
        <v>81600</v>
      </c>
    </row>
    <row r="25" spans="1:11" x14ac:dyDescent="0.4">
      <c r="A25" s="3">
        <v>44319</v>
      </c>
      <c r="B25" s="2" t="s">
        <v>131</v>
      </c>
      <c r="C25" s="2" t="str">
        <f>VLOOKUP(B25,店舗[],2,FALSE)</f>
        <v>吉祥寺</v>
      </c>
      <c r="D25" s="2" t="s">
        <v>135</v>
      </c>
      <c r="E25" s="2" t="str">
        <f>VLOOKUP($D25,商品[],2,FALSE)</f>
        <v>スピーカー</v>
      </c>
      <c r="F25" s="7">
        <f>VLOOKUP($D25,商品[],3,FALSE)</f>
        <v>12100</v>
      </c>
      <c r="G25" s="7">
        <f>VLOOKUP($D25,商品[],4,FALSE)</f>
        <v>25000</v>
      </c>
      <c r="H25" s="2">
        <v>2</v>
      </c>
      <c r="I25" s="4">
        <f t="shared" si="0"/>
        <v>50000</v>
      </c>
      <c r="J25" s="4">
        <f t="shared" si="1"/>
        <v>24200</v>
      </c>
      <c r="K25" s="4">
        <f t="shared" si="2"/>
        <v>25800</v>
      </c>
    </row>
    <row r="26" spans="1:11" x14ac:dyDescent="0.4">
      <c r="A26" s="3">
        <v>44321</v>
      </c>
      <c r="B26" s="2" t="s">
        <v>131</v>
      </c>
      <c r="C26" s="2" t="str">
        <f>VLOOKUP(B26,店舗[],2,FALSE)</f>
        <v>吉祥寺</v>
      </c>
      <c r="D26" s="2" t="s">
        <v>140</v>
      </c>
      <c r="E26" s="2" t="str">
        <f>VLOOKUP($D26,商品[],2,FALSE)</f>
        <v>AVケーブル・プラグ</v>
      </c>
      <c r="F26" s="7">
        <f>VLOOKUP($D26,商品[],3,FALSE)</f>
        <v>16000</v>
      </c>
      <c r="G26" s="7">
        <f>VLOOKUP($D26,商品[],4,FALSE)</f>
        <v>43200</v>
      </c>
      <c r="H26" s="2">
        <v>3</v>
      </c>
      <c r="I26" s="4">
        <f t="shared" si="0"/>
        <v>129600</v>
      </c>
      <c r="J26" s="4">
        <f t="shared" si="1"/>
        <v>48000</v>
      </c>
      <c r="K26" s="4">
        <f t="shared" si="2"/>
        <v>81600</v>
      </c>
    </row>
    <row r="27" spans="1:11" x14ac:dyDescent="0.4">
      <c r="A27" s="3">
        <v>44322</v>
      </c>
      <c r="B27" s="2" t="s">
        <v>131</v>
      </c>
      <c r="C27" s="2" t="str">
        <f>VLOOKUP(B27,店舗[],2,FALSE)</f>
        <v>吉祥寺</v>
      </c>
      <c r="D27" s="2" t="s">
        <v>135</v>
      </c>
      <c r="E27" s="2" t="str">
        <f>VLOOKUP($D27,商品[],2,FALSE)</f>
        <v>スピーカー</v>
      </c>
      <c r="F27" s="7">
        <f>VLOOKUP($D27,商品[],3,FALSE)</f>
        <v>12100</v>
      </c>
      <c r="G27" s="7">
        <f>VLOOKUP($D27,商品[],4,FALSE)</f>
        <v>25000</v>
      </c>
      <c r="H27" s="2">
        <v>3</v>
      </c>
      <c r="I27" s="4">
        <f t="shared" si="0"/>
        <v>75000</v>
      </c>
      <c r="J27" s="4">
        <f t="shared" si="1"/>
        <v>36300</v>
      </c>
      <c r="K27" s="4">
        <f t="shared" si="2"/>
        <v>38700</v>
      </c>
    </row>
    <row r="28" spans="1:11" x14ac:dyDescent="0.4">
      <c r="A28" s="3">
        <v>44323</v>
      </c>
      <c r="B28" s="2" t="s">
        <v>131</v>
      </c>
      <c r="C28" s="2" t="str">
        <f>VLOOKUP(B28,店舗[],2,FALSE)</f>
        <v>吉祥寺</v>
      </c>
      <c r="D28" s="2" t="s">
        <v>140</v>
      </c>
      <c r="E28" s="2" t="str">
        <f>VLOOKUP($D28,商品[],2,FALSE)</f>
        <v>AVケーブル・プラグ</v>
      </c>
      <c r="F28" s="7">
        <f>VLOOKUP($D28,商品[],3,FALSE)</f>
        <v>16000</v>
      </c>
      <c r="G28" s="7">
        <f>VLOOKUP($D28,商品[],4,FALSE)</f>
        <v>43200</v>
      </c>
      <c r="H28" s="2">
        <v>2</v>
      </c>
      <c r="I28" s="4">
        <f t="shared" si="0"/>
        <v>86400</v>
      </c>
      <c r="J28" s="4">
        <f t="shared" si="1"/>
        <v>32000</v>
      </c>
      <c r="K28" s="4">
        <f t="shared" si="2"/>
        <v>54400</v>
      </c>
    </row>
    <row r="29" spans="1:11" x14ac:dyDescent="0.4">
      <c r="A29" s="3">
        <v>44325</v>
      </c>
      <c r="B29" s="2" t="s">
        <v>131</v>
      </c>
      <c r="C29" s="2" t="str">
        <f>VLOOKUP(B29,店舗[],2,FALSE)</f>
        <v>吉祥寺</v>
      </c>
      <c r="D29" s="2" t="s">
        <v>149</v>
      </c>
      <c r="E29" s="2" t="str">
        <f>VLOOKUP($D29,商品[],2,FALSE)</f>
        <v>スピーカー</v>
      </c>
      <c r="F29" s="7">
        <f>VLOOKUP($D29,商品[],3,FALSE)</f>
        <v>12500</v>
      </c>
      <c r="G29" s="7">
        <f>VLOOKUP($D29,商品[],4,FALSE)</f>
        <v>25500</v>
      </c>
      <c r="H29" s="2">
        <v>1</v>
      </c>
      <c r="I29" s="4">
        <f t="shared" si="0"/>
        <v>25500</v>
      </c>
      <c r="J29" s="4">
        <f t="shared" si="1"/>
        <v>12500</v>
      </c>
      <c r="K29" s="4">
        <f t="shared" si="2"/>
        <v>13000</v>
      </c>
    </row>
    <row r="30" spans="1:11" x14ac:dyDescent="0.4">
      <c r="A30" s="3">
        <v>44325</v>
      </c>
      <c r="B30" s="2" t="s">
        <v>131</v>
      </c>
      <c r="C30" s="2" t="str">
        <f>VLOOKUP(B30,店舗[],2,FALSE)</f>
        <v>吉祥寺</v>
      </c>
      <c r="D30" s="2" t="s">
        <v>155</v>
      </c>
      <c r="E30" s="2" t="str">
        <f>VLOOKUP($D30,商品[],2,FALSE)</f>
        <v>AVケーブル・プラグ</v>
      </c>
      <c r="F30" s="7">
        <f>VLOOKUP($D30,商品[],3,FALSE)</f>
        <v>21500</v>
      </c>
      <c r="G30" s="7">
        <f>VLOOKUP($D30,商品[],4,FALSE)</f>
        <v>43200</v>
      </c>
      <c r="H30" s="2">
        <v>3</v>
      </c>
      <c r="I30" s="4">
        <f t="shared" si="0"/>
        <v>129600</v>
      </c>
      <c r="J30" s="4">
        <f t="shared" si="1"/>
        <v>64500</v>
      </c>
      <c r="K30" s="4">
        <f t="shared" si="2"/>
        <v>65100</v>
      </c>
    </row>
    <row r="31" spans="1:11" x14ac:dyDescent="0.4">
      <c r="A31" s="3">
        <v>44326</v>
      </c>
      <c r="B31" s="2" t="s">
        <v>131</v>
      </c>
      <c r="C31" s="2" t="str">
        <f>VLOOKUP(B31,店舗[],2,FALSE)</f>
        <v>吉祥寺</v>
      </c>
      <c r="D31" s="2" t="s">
        <v>158</v>
      </c>
      <c r="E31" s="2" t="str">
        <f>VLOOKUP($D31,商品[],2,FALSE)</f>
        <v>スピーカー</v>
      </c>
      <c r="F31" s="7">
        <f>VLOOKUP($D31,商品[],3,FALSE)</f>
        <v>7500</v>
      </c>
      <c r="G31" s="7">
        <f>VLOOKUP($D31,商品[],4,FALSE)</f>
        <v>17500</v>
      </c>
      <c r="H31" s="2">
        <v>2</v>
      </c>
      <c r="I31" s="4">
        <f t="shared" si="0"/>
        <v>35000</v>
      </c>
      <c r="J31" s="4">
        <f t="shared" si="1"/>
        <v>15000</v>
      </c>
      <c r="K31" s="4">
        <f t="shared" si="2"/>
        <v>20000</v>
      </c>
    </row>
    <row r="32" spans="1:11" x14ac:dyDescent="0.4">
      <c r="A32" s="3">
        <v>44329</v>
      </c>
      <c r="B32" s="2" t="s">
        <v>131</v>
      </c>
      <c r="C32" s="2" t="str">
        <f>VLOOKUP(B32,店舗[],2,FALSE)</f>
        <v>吉祥寺</v>
      </c>
      <c r="D32" s="2" t="s">
        <v>139</v>
      </c>
      <c r="E32" s="2" t="str">
        <f>VLOOKUP($D32,商品[],2,FALSE)</f>
        <v>ヘッドホン</v>
      </c>
      <c r="F32" s="7">
        <f>VLOOKUP($D32,商品[],3,FALSE)</f>
        <v>8010</v>
      </c>
      <c r="G32" s="7">
        <f>VLOOKUP($D32,商品[],4,FALSE)</f>
        <v>16800</v>
      </c>
      <c r="H32" s="2">
        <v>3</v>
      </c>
      <c r="I32" s="4">
        <f t="shared" si="0"/>
        <v>50400</v>
      </c>
      <c r="J32" s="4">
        <f t="shared" si="1"/>
        <v>24030</v>
      </c>
      <c r="K32" s="4">
        <f t="shared" si="2"/>
        <v>26370</v>
      </c>
    </row>
    <row r="33" spans="1:11" x14ac:dyDescent="0.4">
      <c r="A33" s="3">
        <v>44334</v>
      </c>
      <c r="B33" s="2" t="s">
        <v>131</v>
      </c>
      <c r="C33" s="2" t="str">
        <f>VLOOKUP(B33,店舗[],2,FALSE)</f>
        <v>吉祥寺</v>
      </c>
      <c r="D33" s="2" t="s">
        <v>152</v>
      </c>
      <c r="E33" s="2" t="str">
        <f>VLOOKUP($D33,商品[],2,FALSE)</f>
        <v>ポータブルオーディオ</v>
      </c>
      <c r="F33" s="7">
        <f>VLOOKUP($D33,商品[],3,FALSE)</f>
        <v>8525</v>
      </c>
      <c r="G33" s="7">
        <f>VLOOKUP($D33,商品[],4,FALSE)</f>
        <v>15500</v>
      </c>
      <c r="H33" s="2">
        <v>1</v>
      </c>
      <c r="I33" s="4">
        <f t="shared" si="0"/>
        <v>15500</v>
      </c>
      <c r="J33" s="4">
        <f t="shared" si="1"/>
        <v>8525</v>
      </c>
      <c r="K33" s="4">
        <f t="shared" si="2"/>
        <v>6975</v>
      </c>
    </row>
    <row r="34" spans="1:11" x14ac:dyDescent="0.4">
      <c r="A34" s="3">
        <v>44345</v>
      </c>
      <c r="B34" s="2" t="s">
        <v>131</v>
      </c>
      <c r="C34" s="2" t="str">
        <f>VLOOKUP(B34,店舗[],2,FALSE)</f>
        <v>吉祥寺</v>
      </c>
      <c r="D34" s="2" t="s">
        <v>153</v>
      </c>
      <c r="E34" s="2" t="str">
        <f>VLOOKUP($D34,商品[],2,FALSE)</f>
        <v>スピーカー</v>
      </c>
      <c r="F34" s="7">
        <f>VLOOKUP($D34,商品[],3,FALSE)</f>
        <v>12250</v>
      </c>
      <c r="G34" s="7">
        <f>VLOOKUP($D34,商品[],4,FALSE)</f>
        <v>25000</v>
      </c>
      <c r="H34" s="2">
        <v>2</v>
      </c>
      <c r="I34" s="4">
        <f t="shared" si="0"/>
        <v>50000</v>
      </c>
      <c r="J34" s="4">
        <f t="shared" si="1"/>
        <v>24500</v>
      </c>
      <c r="K34" s="4">
        <f t="shared" si="2"/>
        <v>25500</v>
      </c>
    </row>
    <row r="35" spans="1:11" x14ac:dyDescent="0.4">
      <c r="A35" s="3">
        <v>44317</v>
      </c>
      <c r="B35" s="2" t="s">
        <v>129</v>
      </c>
      <c r="C35" s="2" t="str">
        <f>VLOOKUP(B35,店舗[],2,FALSE)</f>
        <v>錦糸町</v>
      </c>
      <c r="D35" s="2" t="s">
        <v>130</v>
      </c>
      <c r="E35" s="2" t="str">
        <f>VLOOKUP($D35,商品[],2,FALSE)</f>
        <v>ポータブルオーディオ</v>
      </c>
      <c r="F35" s="7">
        <f>VLOOKUP($D35,商品[],3,FALSE)</f>
        <v>6400</v>
      </c>
      <c r="G35" s="7">
        <f>VLOOKUP($D35,商品[],4,FALSE)</f>
        <v>13500</v>
      </c>
      <c r="H35" s="2">
        <v>1</v>
      </c>
      <c r="I35" s="4">
        <f t="shared" si="0"/>
        <v>13500</v>
      </c>
      <c r="J35" s="4">
        <f t="shared" si="1"/>
        <v>6400</v>
      </c>
      <c r="K35" s="4">
        <f t="shared" si="2"/>
        <v>7100</v>
      </c>
    </row>
    <row r="36" spans="1:11" x14ac:dyDescent="0.4">
      <c r="A36" s="3">
        <v>44318</v>
      </c>
      <c r="B36" s="2" t="s">
        <v>129</v>
      </c>
      <c r="C36" s="2" t="str">
        <f>VLOOKUP(B36,店舗[],2,FALSE)</f>
        <v>錦糸町</v>
      </c>
      <c r="D36" s="2" t="s">
        <v>133</v>
      </c>
      <c r="E36" s="2" t="str">
        <f>VLOOKUP($D36,商品[],2,FALSE)</f>
        <v>ポータブルオーディオ</v>
      </c>
      <c r="F36" s="7">
        <f>VLOOKUP($D36,商品[],3,FALSE)</f>
        <v>6800</v>
      </c>
      <c r="G36" s="7">
        <f>VLOOKUP($D36,商品[],4,FALSE)</f>
        <v>13500</v>
      </c>
      <c r="H36" s="2">
        <v>1</v>
      </c>
      <c r="I36" s="4">
        <f t="shared" ref="I36:I67" si="3">G36*H36</f>
        <v>13500</v>
      </c>
      <c r="J36" s="4">
        <f t="shared" ref="J36:J67" si="4">F36*H36</f>
        <v>6800</v>
      </c>
      <c r="K36" s="4">
        <f t="shared" ref="K36:K67" si="5">I36-J36</f>
        <v>6700</v>
      </c>
    </row>
    <row r="37" spans="1:11" x14ac:dyDescent="0.4">
      <c r="A37" s="3">
        <v>44318</v>
      </c>
      <c r="B37" s="2" t="s">
        <v>129</v>
      </c>
      <c r="C37" s="2" t="str">
        <f>VLOOKUP(B37,店舗[],2,FALSE)</f>
        <v>錦糸町</v>
      </c>
      <c r="D37" s="2" t="s">
        <v>136</v>
      </c>
      <c r="E37" s="2" t="str">
        <f>VLOOKUP($D37,商品[],2,FALSE)</f>
        <v>ヘッドホン</v>
      </c>
      <c r="F37" s="7">
        <f>VLOOKUP($D37,商品[],3,FALSE)</f>
        <v>7560</v>
      </c>
      <c r="G37" s="7">
        <f>VLOOKUP($D37,商品[],4,FALSE)</f>
        <v>16800</v>
      </c>
      <c r="H37" s="2">
        <v>2</v>
      </c>
      <c r="I37" s="4">
        <f t="shared" si="3"/>
        <v>33600</v>
      </c>
      <c r="J37" s="4">
        <f t="shared" si="4"/>
        <v>15120</v>
      </c>
      <c r="K37" s="4">
        <f t="shared" si="5"/>
        <v>18480</v>
      </c>
    </row>
    <row r="38" spans="1:11" x14ac:dyDescent="0.4">
      <c r="A38" s="3">
        <v>44321</v>
      </c>
      <c r="B38" s="2" t="s">
        <v>129</v>
      </c>
      <c r="C38" s="2" t="str">
        <f>VLOOKUP(B38,店舗[],2,FALSE)</f>
        <v>錦糸町</v>
      </c>
      <c r="D38" s="2" t="s">
        <v>144</v>
      </c>
      <c r="E38" s="2" t="str">
        <f>VLOOKUP($D38,商品[],2,FALSE)</f>
        <v>ポータブルオーディオ</v>
      </c>
      <c r="F38" s="7">
        <f>VLOOKUP($D38,商品[],3,FALSE)</f>
        <v>6400</v>
      </c>
      <c r="G38" s="7">
        <f>VLOOKUP($D38,商品[],4,FALSE)</f>
        <v>13500</v>
      </c>
      <c r="H38" s="2">
        <v>3</v>
      </c>
      <c r="I38" s="4">
        <f t="shared" si="3"/>
        <v>40500</v>
      </c>
      <c r="J38" s="4">
        <f t="shared" si="4"/>
        <v>19200</v>
      </c>
      <c r="K38" s="4">
        <f t="shared" si="5"/>
        <v>21300</v>
      </c>
    </row>
    <row r="39" spans="1:11" x14ac:dyDescent="0.4">
      <c r="A39" s="3">
        <v>44324</v>
      </c>
      <c r="B39" s="2" t="s">
        <v>129</v>
      </c>
      <c r="C39" s="2" t="str">
        <f>VLOOKUP(B39,店舗[],2,FALSE)</f>
        <v>錦糸町</v>
      </c>
      <c r="D39" s="2" t="s">
        <v>146</v>
      </c>
      <c r="E39" s="2" t="str">
        <f>VLOOKUP($D39,商品[],2,FALSE)</f>
        <v>ヘッドホン</v>
      </c>
      <c r="F39" s="7">
        <f>VLOOKUP($D39,商品[],3,FALSE)</f>
        <v>6600</v>
      </c>
      <c r="G39" s="7">
        <f>VLOOKUP($D39,商品[],4,FALSE)</f>
        <v>16800</v>
      </c>
      <c r="H39" s="2">
        <v>1</v>
      </c>
      <c r="I39" s="4">
        <f t="shared" si="3"/>
        <v>16800</v>
      </c>
      <c r="J39" s="4">
        <f t="shared" si="4"/>
        <v>6600</v>
      </c>
      <c r="K39" s="4">
        <f t="shared" si="5"/>
        <v>10200</v>
      </c>
    </row>
    <row r="40" spans="1:11" x14ac:dyDescent="0.4">
      <c r="A40" s="3">
        <v>44324</v>
      </c>
      <c r="B40" s="2" t="s">
        <v>129</v>
      </c>
      <c r="C40" s="2" t="str">
        <f>VLOOKUP(B40,店舗[],2,FALSE)</f>
        <v>錦糸町</v>
      </c>
      <c r="D40" s="2" t="s">
        <v>147</v>
      </c>
      <c r="E40" s="2" t="str">
        <f>VLOOKUP($D40,商品[],2,FALSE)</f>
        <v>セットコンポ</v>
      </c>
      <c r="F40" s="7">
        <f>VLOOKUP($D40,商品[],3,FALSE)</f>
        <v>14060</v>
      </c>
      <c r="G40" s="7">
        <f>VLOOKUP($D40,商品[],4,FALSE)</f>
        <v>38000</v>
      </c>
      <c r="H40" s="2">
        <v>3</v>
      </c>
      <c r="I40" s="4">
        <f t="shared" si="3"/>
        <v>114000</v>
      </c>
      <c r="J40" s="4">
        <f t="shared" si="4"/>
        <v>42180</v>
      </c>
      <c r="K40" s="4">
        <f t="shared" si="5"/>
        <v>71820</v>
      </c>
    </row>
    <row r="41" spans="1:11" x14ac:dyDescent="0.4">
      <c r="A41" s="3">
        <v>44324</v>
      </c>
      <c r="B41" s="2" t="s">
        <v>129</v>
      </c>
      <c r="C41" s="2" t="str">
        <f>VLOOKUP(B41,店舗[],2,FALSE)</f>
        <v>錦糸町</v>
      </c>
      <c r="D41" s="2" t="s">
        <v>135</v>
      </c>
      <c r="E41" s="2" t="str">
        <f>VLOOKUP($D41,商品[],2,FALSE)</f>
        <v>スピーカー</v>
      </c>
      <c r="F41" s="7">
        <f>VLOOKUP($D41,商品[],3,FALSE)</f>
        <v>12100</v>
      </c>
      <c r="G41" s="7">
        <f>VLOOKUP($D41,商品[],4,FALSE)</f>
        <v>25000</v>
      </c>
      <c r="H41" s="2">
        <v>3</v>
      </c>
      <c r="I41" s="4">
        <f t="shared" si="3"/>
        <v>75000</v>
      </c>
      <c r="J41" s="4">
        <f t="shared" si="4"/>
        <v>36300</v>
      </c>
      <c r="K41" s="4">
        <f t="shared" si="5"/>
        <v>38700</v>
      </c>
    </row>
    <row r="42" spans="1:11" x14ac:dyDescent="0.4">
      <c r="A42" s="3">
        <v>44325</v>
      </c>
      <c r="B42" s="2" t="s">
        <v>129</v>
      </c>
      <c r="C42" s="2" t="str">
        <f>VLOOKUP(B42,店舗[],2,FALSE)</f>
        <v>錦糸町</v>
      </c>
      <c r="D42" s="2" t="s">
        <v>152</v>
      </c>
      <c r="E42" s="2" t="str">
        <f>VLOOKUP($D42,商品[],2,FALSE)</f>
        <v>ポータブルオーディオ</v>
      </c>
      <c r="F42" s="7">
        <f>VLOOKUP($D42,商品[],3,FALSE)</f>
        <v>8525</v>
      </c>
      <c r="G42" s="7">
        <f>VLOOKUP($D42,商品[],4,FALSE)</f>
        <v>15500</v>
      </c>
      <c r="H42" s="2">
        <v>2</v>
      </c>
      <c r="I42" s="4">
        <f t="shared" si="3"/>
        <v>31000</v>
      </c>
      <c r="J42" s="4">
        <f t="shared" si="4"/>
        <v>17050</v>
      </c>
      <c r="K42" s="4">
        <f t="shared" si="5"/>
        <v>13950</v>
      </c>
    </row>
    <row r="43" spans="1:11" x14ac:dyDescent="0.4">
      <c r="A43" s="3">
        <v>44327</v>
      </c>
      <c r="B43" s="2" t="s">
        <v>129</v>
      </c>
      <c r="C43" s="2" t="str">
        <f>VLOOKUP(B43,店舗[],2,FALSE)</f>
        <v>錦糸町</v>
      </c>
      <c r="D43" s="2" t="s">
        <v>130</v>
      </c>
      <c r="E43" s="2" t="str">
        <f>VLOOKUP($D43,商品[],2,FALSE)</f>
        <v>ポータブルオーディオ</v>
      </c>
      <c r="F43" s="7">
        <f>VLOOKUP($D43,商品[],3,FALSE)</f>
        <v>6400</v>
      </c>
      <c r="G43" s="7">
        <f>VLOOKUP($D43,商品[],4,FALSE)</f>
        <v>13500</v>
      </c>
      <c r="H43" s="2">
        <v>1</v>
      </c>
      <c r="I43" s="4">
        <f t="shared" si="3"/>
        <v>13500</v>
      </c>
      <c r="J43" s="4">
        <f t="shared" si="4"/>
        <v>6400</v>
      </c>
      <c r="K43" s="4">
        <f t="shared" si="5"/>
        <v>7100</v>
      </c>
    </row>
    <row r="44" spans="1:11" x14ac:dyDescent="0.4">
      <c r="A44" s="3">
        <v>44327</v>
      </c>
      <c r="B44" s="2" t="s">
        <v>129</v>
      </c>
      <c r="C44" s="2" t="str">
        <f>VLOOKUP(B44,店舗[],2,FALSE)</f>
        <v>錦糸町</v>
      </c>
      <c r="D44" s="2" t="s">
        <v>136</v>
      </c>
      <c r="E44" s="2" t="str">
        <f>VLOOKUP($D44,商品[],2,FALSE)</f>
        <v>ヘッドホン</v>
      </c>
      <c r="F44" s="7">
        <f>VLOOKUP($D44,商品[],3,FALSE)</f>
        <v>7560</v>
      </c>
      <c r="G44" s="7">
        <f>VLOOKUP($D44,商品[],4,FALSE)</f>
        <v>16800</v>
      </c>
      <c r="H44" s="2">
        <v>2</v>
      </c>
      <c r="I44" s="4">
        <f t="shared" si="3"/>
        <v>33600</v>
      </c>
      <c r="J44" s="4">
        <f t="shared" si="4"/>
        <v>15120</v>
      </c>
      <c r="K44" s="4">
        <f t="shared" si="5"/>
        <v>18480</v>
      </c>
    </row>
    <row r="45" spans="1:11" x14ac:dyDescent="0.4">
      <c r="A45" s="3">
        <v>44332</v>
      </c>
      <c r="B45" s="2" t="s">
        <v>129</v>
      </c>
      <c r="C45" s="2" t="str">
        <f>VLOOKUP(B45,店舗[],2,FALSE)</f>
        <v>錦糸町</v>
      </c>
      <c r="D45" s="2" t="s">
        <v>164</v>
      </c>
      <c r="E45" s="2" t="str">
        <f>VLOOKUP($D45,商品[],2,FALSE)</f>
        <v>ヘッドホン</v>
      </c>
      <c r="F45" s="7">
        <f>VLOOKUP($D45,商品[],3,FALSE)</f>
        <v>7560</v>
      </c>
      <c r="G45" s="7">
        <f>VLOOKUP($D45,商品[],4,FALSE)</f>
        <v>16800</v>
      </c>
      <c r="H45" s="2">
        <v>1</v>
      </c>
      <c r="I45" s="4">
        <f t="shared" si="3"/>
        <v>16800</v>
      </c>
      <c r="J45" s="4">
        <f t="shared" si="4"/>
        <v>7560</v>
      </c>
      <c r="K45" s="4">
        <f t="shared" si="5"/>
        <v>9240</v>
      </c>
    </row>
    <row r="46" spans="1:11" x14ac:dyDescent="0.4">
      <c r="A46" s="3">
        <v>44332</v>
      </c>
      <c r="B46" s="2" t="s">
        <v>129</v>
      </c>
      <c r="C46" s="2" t="str">
        <f>VLOOKUP(B46,店舗[],2,FALSE)</f>
        <v>錦糸町</v>
      </c>
      <c r="D46" s="2" t="s">
        <v>137</v>
      </c>
      <c r="E46" s="2" t="str">
        <f>VLOOKUP($D46,商品[],2,FALSE)</f>
        <v>ポータブルオーディオ</v>
      </c>
      <c r="F46" s="7">
        <f>VLOOKUP($D46,商品[],3,FALSE)</f>
        <v>6340</v>
      </c>
      <c r="G46" s="7">
        <f>VLOOKUP($D46,商品[],4,FALSE)</f>
        <v>13500</v>
      </c>
      <c r="H46" s="2">
        <v>10</v>
      </c>
      <c r="I46" s="4">
        <f t="shared" si="3"/>
        <v>135000</v>
      </c>
      <c r="J46" s="4">
        <f t="shared" si="4"/>
        <v>63400</v>
      </c>
      <c r="K46" s="4">
        <f t="shared" si="5"/>
        <v>71600</v>
      </c>
    </row>
    <row r="47" spans="1:11" x14ac:dyDescent="0.4">
      <c r="A47" s="3">
        <v>44333</v>
      </c>
      <c r="B47" s="2" t="s">
        <v>129</v>
      </c>
      <c r="C47" s="2" t="str">
        <f>VLOOKUP(B47,店舗[],2,FALSE)</f>
        <v>錦糸町</v>
      </c>
      <c r="D47" s="2" t="s">
        <v>147</v>
      </c>
      <c r="E47" s="2" t="str">
        <f>VLOOKUP($D47,商品[],2,FALSE)</f>
        <v>セットコンポ</v>
      </c>
      <c r="F47" s="7">
        <f>VLOOKUP($D47,商品[],3,FALSE)</f>
        <v>14060</v>
      </c>
      <c r="G47" s="7">
        <f>VLOOKUP($D47,商品[],4,FALSE)</f>
        <v>38000</v>
      </c>
      <c r="H47" s="2">
        <v>1</v>
      </c>
      <c r="I47" s="4">
        <f t="shared" si="3"/>
        <v>38000</v>
      </c>
      <c r="J47" s="4">
        <f t="shared" si="4"/>
        <v>14060</v>
      </c>
      <c r="K47" s="4">
        <f t="shared" si="5"/>
        <v>23940</v>
      </c>
    </row>
    <row r="48" spans="1:11" x14ac:dyDescent="0.4">
      <c r="A48" s="3">
        <v>44337</v>
      </c>
      <c r="B48" s="2" t="s">
        <v>129</v>
      </c>
      <c r="C48" s="2" t="str">
        <f>VLOOKUP(B48,店舗[],2,FALSE)</f>
        <v>錦糸町</v>
      </c>
      <c r="D48" s="2" t="s">
        <v>158</v>
      </c>
      <c r="E48" s="2" t="str">
        <f>VLOOKUP($D48,商品[],2,FALSE)</f>
        <v>スピーカー</v>
      </c>
      <c r="F48" s="7">
        <f>VLOOKUP($D48,商品[],3,FALSE)</f>
        <v>7500</v>
      </c>
      <c r="G48" s="7">
        <f>VLOOKUP($D48,商品[],4,FALSE)</f>
        <v>17500</v>
      </c>
      <c r="H48" s="2">
        <v>1</v>
      </c>
      <c r="I48" s="4">
        <f t="shared" si="3"/>
        <v>17500</v>
      </c>
      <c r="J48" s="4">
        <f t="shared" si="4"/>
        <v>7500</v>
      </c>
      <c r="K48" s="4">
        <f t="shared" si="5"/>
        <v>10000</v>
      </c>
    </row>
    <row r="49" spans="1:11" x14ac:dyDescent="0.4">
      <c r="A49" s="3">
        <v>44340</v>
      </c>
      <c r="B49" s="2" t="s">
        <v>129</v>
      </c>
      <c r="C49" s="2" t="str">
        <f>VLOOKUP(B49,店舗[],2,FALSE)</f>
        <v>錦糸町</v>
      </c>
      <c r="D49" s="2" t="s">
        <v>162</v>
      </c>
      <c r="E49" s="2" t="str">
        <f>VLOOKUP($D49,商品[],2,FALSE)</f>
        <v>スピーカー</v>
      </c>
      <c r="F49" s="7">
        <f>VLOOKUP($D49,商品[],3,FALSE)</f>
        <v>17200</v>
      </c>
      <c r="G49" s="7">
        <f>VLOOKUP($D49,商品[],4,FALSE)</f>
        <v>30400</v>
      </c>
      <c r="H49" s="2">
        <v>1</v>
      </c>
      <c r="I49" s="4">
        <f t="shared" si="3"/>
        <v>30400</v>
      </c>
      <c r="J49" s="4">
        <f t="shared" si="4"/>
        <v>17200</v>
      </c>
      <c r="K49" s="4">
        <f t="shared" si="5"/>
        <v>13200</v>
      </c>
    </row>
    <row r="50" spans="1:11" x14ac:dyDescent="0.4">
      <c r="A50" s="3">
        <v>44340</v>
      </c>
      <c r="B50" s="2" t="s">
        <v>129</v>
      </c>
      <c r="C50" s="2" t="str">
        <f>VLOOKUP(B50,店舗[],2,FALSE)</f>
        <v>錦糸町</v>
      </c>
      <c r="D50" s="2" t="s">
        <v>161</v>
      </c>
      <c r="E50" s="2" t="str">
        <f>VLOOKUP($D50,商品[],2,FALSE)</f>
        <v>ポータブルオーディオ</v>
      </c>
      <c r="F50" s="7">
        <f>VLOOKUP($D50,商品[],3,FALSE)</f>
        <v>6340</v>
      </c>
      <c r="G50" s="7">
        <f>VLOOKUP($D50,商品[],4,FALSE)</f>
        <v>13500</v>
      </c>
      <c r="H50" s="2">
        <v>2</v>
      </c>
      <c r="I50" s="4">
        <f t="shared" si="3"/>
        <v>27000</v>
      </c>
      <c r="J50" s="4">
        <f t="shared" si="4"/>
        <v>12680</v>
      </c>
      <c r="K50" s="4">
        <f t="shared" si="5"/>
        <v>14320</v>
      </c>
    </row>
    <row r="51" spans="1:11" x14ac:dyDescent="0.4">
      <c r="A51" s="3">
        <v>44341</v>
      </c>
      <c r="B51" s="2" t="s">
        <v>129</v>
      </c>
      <c r="C51" s="2" t="str">
        <f>VLOOKUP(B51,店舗[],2,FALSE)</f>
        <v>錦糸町</v>
      </c>
      <c r="D51" s="2" t="s">
        <v>143</v>
      </c>
      <c r="E51" s="2" t="str">
        <f>VLOOKUP($D51,商品[],2,FALSE)</f>
        <v>ヘッドホン</v>
      </c>
      <c r="F51" s="7">
        <f>VLOOKUP($D51,商品[],3,FALSE)</f>
        <v>7630</v>
      </c>
      <c r="G51" s="7">
        <f>VLOOKUP($D51,商品[],4,FALSE)</f>
        <v>16800</v>
      </c>
      <c r="H51" s="2">
        <v>1</v>
      </c>
      <c r="I51" s="4">
        <f t="shared" si="3"/>
        <v>16800</v>
      </c>
      <c r="J51" s="4">
        <f t="shared" si="4"/>
        <v>7630</v>
      </c>
      <c r="K51" s="4">
        <f t="shared" si="5"/>
        <v>9170</v>
      </c>
    </row>
    <row r="52" spans="1:11" x14ac:dyDescent="0.4">
      <c r="A52" s="3">
        <v>44342</v>
      </c>
      <c r="B52" s="2" t="s">
        <v>129</v>
      </c>
      <c r="C52" s="2" t="str">
        <f>VLOOKUP(B52,店舗[],2,FALSE)</f>
        <v>錦糸町</v>
      </c>
      <c r="D52" s="2" t="s">
        <v>140</v>
      </c>
      <c r="E52" s="2" t="str">
        <f>VLOOKUP($D52,商品[],2,FALSE)</f>
        <v>AVケーブル・プラグ</v>
      </c>
      <c r="F52" s="7">
        <f>VLOOKUP($D52,商品[],3,FALSE)</f>
        <v>16000</v>
      </c>
      <c r="G52" s="7">
        <f>VLOOKUP($D52,商品[],4,FALSE)</f>
        <v>43200</v>
      </c>
      <c r="H52" s="2">
        <v>2</v>
      </c>
      <c r="I52" s="4">
        <f t="shared" si="3"/>
        <v>86400</v>
      </c>
      <c r="J52" s="4">
        <f t="shared" si="4"/>
        <v>32000</v>
      </c>
      <c r="K52" s="4">
        <f t="shared" si="5"/>
        <v>54400</v>
      </c>
    </row>
    <row r="53" spans="1:11" x14ac:dyDescent="0.4">
      <c r="A53" s="3">
        <v>44343</v>
      </c>
      <c r="B53" s="2" t="s">
        <v>129</v>
      </c>
      <c r="C53" s="2" t="str">
        <f>VLOOKUP(B53,店舗[],2,FALSE)</f>
        <v>錦糸町</v>
      </c>
      <c r="D53" s="2" t="s">
        <v>145</v>
      </c>
      <c r="E53" s="2" t="str">
        <f>VLOOKUP($D53,商品[],2,FALSE)</f>
        <v>スピーカー</v>
      </c>
      <c r="F53" s="7">
        <f>VLOOKUP($D53,商品[],3,FALSE)</f>
        <v>13890</v>
      </c>
      <c r="G53" s="7">
        <f>VLOOKUP($D53,商品[],4,FALSE)</f>
        <v>30400</v>
      </c>
      <c r="H53" s="2">
        <v>1</v>
      </c>
      <c r="I53" s="4">
        <f t="shared" si="3"/>
        <v>30400</v>
      </c>
      <c r="J53" s="4">
        <f t="shared" si="4"/>
        <v>13890</v>
      </c>
      <c r="K53" s="4">
        <f t="shared" si="5"/>
        <v>16510</v>
      </c>
    </row>
    <row r="54" spans="1:11" x14ac:dyDescent="0.4">
      <c r="A54" s="3">
        <v>44343</v>
      </c>
      <c r="B54" s="2" t="s">
        <v>129</v>
      </c>
      <c r="C54" s="2" t="str">
        <f>VLOOKUP(B54,店舗[],2,FALSE)</f>
        <v>錦糸町</v>
      </c>
      <c r="D54" s="2" t="s">
        <v>166</v>
      </c>
      <c r="E54" s="2" t="str">
        <f>VLOOKUP($D54,商品[],2,FALSE)</f>
        <v>AVケーブル・プラグ</v>
      </c>
      <c r="F54" s="7">
        <f>VLOOKUP($D54,商品[],3,FALSE)</f>
        <v>16000</v>
      </c>
      <c r="G54" s="7">
        <f>VLOOKUP($D54,商品[],4,FALSE)</f>
        <v>43200</v>
      </c>
      <c r="H54" s="2">
        <v>1</v>
      </c>
      <c r="I54" s="4">
        <f t="shared" si="3"/>
        <v>43200</v>
      </c>
      <c r="J54" s="4">
        <f t="shared" si="4"/>
        <v>16000</v>
      </c>
      <c r="K54" s="4">
        <f t="shared" si="5"/>
        <v>27200</v>
      </c>
    </row>
    <row r="55" spans="1:11" x14ac:dyDescent="0.4">
      <c r="A55" s="3">
        <v>44346</v>
      </c>
      <c r="B55" s="2" t="s">
        <v>129</v>
      </c>
      <c r="C55" s="2" t="str">
        <f>VLOOKUP(B55,店舗[],2,FALSE)</f>
        <v>錦糸町</v>
      </c>
      <c r="D55" s="2" t="s">
        <v>152</v>
      </c>
      <c r="E55" s="2" t="str">
        <f>VLOOKUP($D55,商品[],2,FALSE)</f>
        <v>ポータブルオーディオ</v>
      </c>
      <c r="F55" s="7">
        <f>VLOOKUP($D55,商品[],3,FALSE)</f>
        <v>8525</v>
      </c>
      <c r="G55" s="7">
        <f>VLOOKUP($D55,商品[],4,FALSE)</f>
        <v>15500</v>
      </c>
      <c r="H55" s="2">
        <v>3</v>
      </c>
      <c r="I55" s="4">
        <f t="shared" si="3"/>
        <v>46500</v>
      </c>
      <c r="J55" s="4">
        <f t="shared" si="4"/>
        <v>25575</v>
      </c>
      <c r="K55" s="4">
        <f t="shared" si="5"/>
        <v>20925</v>
      </c>
    </row>
    <row r="56" spans="1:11" x14ac:dyDescent="0.4">
      <c r="A56" s="3">
        <v>44320</v>
      </c>
      <c r="B56" s="2" t="s">
        <v>142</v>
      </c>
      <c r="C56" s="2" t="str">
        <f>VLOOKUP(B56,店舗[],2,FALSE)</f>
        <v>秋葉原</v>
      </c>
      <c r="D56" s="2" t="s">
        <v>143</v>
      </c>
      <c r="E56" s="2" t="str">
        <f>VLOOKUP($D56,商品[],2,FALSE)</f>
        <v>ヘッドホン</v>
      </c>
      <c r="F56" s="7">
        <f>VLOOKUP($D56,商品[],3,FALSE)</f>
        <v>7630</v>
      </c>
      <c r="G56" s="7">
        <f>VLOOKUP($D56,商品[],4,FALSE)</f>
        <v>16800</v>
      </c>
      <c r="H56" s="2">
        <v>2</v>
      </c>
      <c r="I56" s="4">
        <f t="shared" si="3"/>
        <v>33600</v>
      </c>
      <c r="J56" s="4">
        <f t="shared" si="4"/>
        <v>15260</v>
      </c>
      <c r="K56" s="4">
        <f t="shared" si="5"/>
        <v>18340</v>
      </c>
    </row>
    <row r="57" spans="1:11" x14ac:dyDescent="0.4">
      <c r="A57" s="3">
        <v>44322</v>
      </c>
      <c r="B57" s="2" t="s">
        <v>142</v>
      </c>
      <c r="C57" s="2" t="str">
        <f>VLOOKUP(B57,店舗[],2,FALSE)</f>
        <v>秋葉原</v>
      </c>
      <c r="D57" s="2" t="s">
        <v>137</v>
      </c>
      <c r="E57" s="2" t="str">
        <f>VLOOKUP($D57,商品[],2,FALSE)</f>
        <v>ポータブルオーディオ</v>
      </c>
      <c r="F57" s="7">
        <f>VLOOKUP($D57,商品[],3,FALSE)</f>
        <v>6340</v>
      </c>
      <c r="G57" s="7">
        <f>VLOOKUP($D57,商品[],4,FALSE)</f>
        <v>13500</v>
      </c>
      <c r="H57" s="2">
        <v>1</v>
      </c>
      <c r="I57" s="4">
        <f t="shared" si="3"/>
        <v>13500</v>
      </c>
      <c r="J57" s="4">
        <f t="shared" si="4"/>
        <v>6340</v>
      </c>
      <c r="K57" s="4">
        <f t="shared" si="5"/>
        <v>7160</v>
      </c>
    </row>
    <row r="58" spans="1:11" x14ac:dyDescent="0.4">
      <c r="A58" s="3">
        <v>44325</v>
      </c>
      <c r="B58" s="2" t="s">
        <v>142</v>
      </c>
      <c r="C58" s="2" t="str">
        <f>VLOOKUP(B58,店舗[],2,FALSE)</f>
        <v>秋葉原</v>
      </c>
      <c r="D58" s="2" t="s">
        <v>154</v>
      </c>
      <c r="E58" s="2" t="str">
        <f>VLOOKUP($D58,商品[],2,FALSE)</f>
        <v>スピーカー</v>
      </c>
      <c r="F58" s="7">
        <f>VLOOKUP($D58,商品[],3,FALSE)</f>
        <v>7010</v>
      </c>
      <c r="G58" s="7">
        <f>VLOOKUP($D58,商品[],4,FALSE)</f>
        <v>17500</v>
      </c>
      <c r="H58" s="2">
        <v>3</v>
      </c>
      <c r="I58" s="4">
        <f t="shared" si="3"/>
        <v>52500</v>
      </c>
      <c r="J58" s="4">
        <f t="shared" si="4"/>
        <v>21030</v>
      </c>
      <c r="K58" s="4">
        <f t="shared" si="5"/>
        <v>31470</v>
      </c>
    </row>
    <row r="59" spans="1:11" x14ac:dyDescent="0.4">
      <c r="A59" s="3">
        <v>44326</v>
      </c>
      <c r="B59" s="2" t="s">
        <v>142</v>
      </c>
      <c r="C59" s="2" t="str">
        <f>VLOOKUP(B59,店舗[],2,FALSE)</f>
        <v>秋葉原</v>
      </c>
      <c r="D59" s="2" t="s">
        <v>157</v>
      </c>
      <c r="E59" s="2" t="str">
        <f>VLOOKUP($D59,商品[],2,FALSE)</f>
        <v>ヘッドホン</v>
      </c>
      <c r="F59" s="7">
        <f>VLOOKUP($D59,商品[],3,FALSE)</f>
        <v>7820</v>
      </c>
      <c r="G59" s="7">
        <f>VLOOKUP($D59,商品[],4,FALSE)</f>
        <v>16800</v>
      </c>
      <c r="H59" s="2">
        <v>1</v>
      </c>
      <c r="I59" s="4">
        <f t="shared" si="3"/>
        <v>16800</v>
      </c>
      <c r="J59" s="4">
        <f t="shared" si="4"/>
        <v>7820</v>
      </c>
      <c r="K59" s="4">
        <f t="shared" si="5"/>
        <v>8980</v>
      </c>
    </row>
    <row r="60" spans="1:11" x14ac:dyDescent="0.4">
      <c r="A60" s="3">
        <v>44327</v>
      </c>
      <c r="B60" s="2" t="s">
        <v>142</v>
      </c>
      <c r="C60" s="2" t="str">
        <f>VLOOKUP(B60,店舗[],2,FALSE)</f>
        <v>秋葉原</v>
      </c>
      <c r="D60" s="2" t="s">
        <v>159</v>
      </c>
      <c r="E60" s="2" t="str">
        <f>VLOOKUP($D60,商品[],2,FALSE)</f>
        <v>スピーカー</v>
      </c>
      <c r="F60" s="7">
        <f>VLOOKUP($D60,商品[],3,FALSE)</f>
        <v>12800</v>
      </c>
      <c r="G60" s="7">
        <f>VLOOKUP($D60,商品[],4,FALSE)</f>
        <v>30400</v>
      </c>
      <c r="H60" s="2">
        <v>3</v>
      </c>
      <c r="I60" s="4">
        <f t="shared" si="3"/>
        <v>91200</v>
      </c>
      <c r="J60" s="4">
        <f t="shared" si="4"/>
        <v>38400</v>
      </c>
      <c r="K60" s="4">
        <f t="shared" si="5"/>
        <v>52800</v>
      </c>
    </row>
    <row r="61" spans="1:11" x14ac:dyDescent="0.4">
      <c r="A61" s="3">
        <v>44328</v>
      </c>
      <c r="B61" s="2" t="s">
        <v>142</v>
      </c>
      <c r="C61" s="2" t="str">
        <f>VLOOKUP(B61,店舗[],2,FALSE)</f>
        <v>秋葉原</v>
      </c>
      <c r="D61" s="2" t="s">
        <v>160</v>
      </c>
      <c r="E61" s="2" t="str">
        <f>VLOOKUP($D61,商品[],2,FALSE)</f>
        <v>AVケーブル・プラグ</v>
      </c>
      <c r="F61" s="7">
        <f>VLOOKUP($D61,商品[],3,FALSE)</f>
        <v>16800</v>
      </c>
      <c r="G61" s="7">
        <f>VLOOKUP($D61,商品[],4,FALSE)</f>
        <v>43200</v>
      </c>
      <c r="H61" s="2">
        <v>1</v>
      </c>
      <c r="I61" s="4">
        <f t="shared" si="3"/>
        <v>43200</v>
      </c>
      <c r="J61" s="4">
        <f t="shared" si="4"/>
        <v>16800</v>
      </c>
      <c r="K61" s="4">
        <f t="shared" si="5"/>
        <v>26400</v>
      </c>
    </row>
    <row r="62" spans="1:11" x14ac:dyDescent="0.4">
      <c r="A62" s="3">
        <v>44329</v>
      </c>
      <c r="B62" s="2" t="s">
        <v>142</v>
      </c>
      <c r="C62" s="2" t="str">
        <f>VLOOKUP(B62,店舗[],2,FALSE)</f>
        <v>秋葉原</v>
      </c>
      <c r="D62" s="2" t="s">
        <v>162</v>
      </c>
      <c r="E62" s="2" t="str">
        <f>VLOOKUP($D62,商品[],2,FALSE)</f>
        <v>スピーカー</v>
      </c>
      <c r="F62" s="7">
        <f>VLOOKUP($D62,商品[],3,FALSE)</f>
        <v>17200</v>
      </c>
      <c r="G62" s="7">
        <f>VLOOKUP($D62,商品[],4,FALSE)</f>
        <v>30400</v>
      </c>
      <c r="H62" s="2">
        <v>3</v>
      </c>
      <c r="I62" s="4">
        <f t="shared" si="3"/>
        <v>91200</v>
      </c>
      <c r="J62" s="4">
        <f t="shared" si="4"/>
        <v>51600</v>
      </c>
      <c r="K62" s="4">
        <f t="shared" si="5"/>
        <v>39600</v>
      </c>
    </row>
    <row r="63" spans="1:11" x14ac:dyDescent="0.4">
      <c r="A63" s="3">
        <v>44333</v>
      </c>
      <c r="B63" s="2" t="s">
        <v>142</v>
      </c>
      <c r="C63" s="2" t="str">
        <f>VLOOKUP(B63,店舗[],2,FALSE)</f>
        <v>秋葉原</v>
      </c>
      <c r="D63" s="2" t="s">
        <v>153</v>
      </c>
      <c r="E63" s="2" t="str">
        <f>VLOOKUP($D63,商品[],2,FALSE)</f>
        <v>スピーカー</v>
      </c>
      <c r="F63" s="7">
        <f>VLOOKUP($D63,商品[],3,FALSE)</f>
        <v>12250</v>
      </c>
      <c r="G63" s="7">
        <f>VLOOKUP($D63,商品[],4,FALSE)</f>
        <v>25000</v>
      </c>
      <c r="H63" s="2">
        <v>3</v>
      </c>
      <c r="I63" s="4">
        <f t="shared" si="3"/>
        <v>75000</v>
      </c>
      <c r="J63" s="4">
        <f t="shared" si="4"/>
        <v>36750</v>
      </c>
      <c r="K63" s="4">
        <f t="shared" si="5"/>
        <v>38250</v>
      </c>
    </row>
    <row r="64" spans="1:11" x14ac:dyDescent="0.4">
      <c r="A64" s="3">
        <v>44333</v>
      </c>
      <c r="B64" s="2" t="s">
        <v>142</v>
      </c>
      <c r="C64" s="2" t="str">
        <f>VLOOKUP(B64,店舗[],2,FALSE)</f>
        <v>秋葉原</v>
      </c>
      <c r="D64" s="2" t="s">
        <v>151</v>
      </c>
      <c r="E64" s="2" t="str">
        <f>VLOOKUP($D64,商品[],2,FALSE)</f>
        <v>ヘッドホン</v>
      </c>
      <c r="F64" s="7">
        <f>VLOOKUP($D64,商品[],3,FALSE)</f>
        <v>10080</v>
      </c>
      <c r="G64" s="7">
        <f>VLOOKUP($D64,商品[],4,FALSE)</f>
        <v>16800</v>
      </c>
      <c r="H64" s="2">
        <v>3</v>
      </c>
      <c r="I64" s="4">
        <f t="shared" si="3"/>
        <v>50400</v>
      </c>
      <c r="J64" s="4">
        <f t="shared" si="4"/>
        <v>30240</v>
      </c>
      <c r="K64" s="4">
        <f t="shared" si="5"/>
        <v>20160</v>
      </c>
    </row>
    <row r="65" spans="1:11" x14ac:dyDescent="0.4">
      <c r="A65" s="3">
        <v>44335</v>
      </c>
      <c r="B65" s="2" t="s">
        <v>142</v>
      </c>
      <c r="C65" s="2" t="str">
        <f>VLOOKUP(B65,店舗[],2,FALSE)</f>
        <v>秋葉原</v>
      </c>
      <c r="D65" s="2" t="s">
        <v>154</v>
      </c>
      <c r="E65" s="2" t="str">
        <f>VLOOKUP($D65,商品[],2,FALSE)</f>
        <v>スピーカー</v>
      </c>
      <c r="F65" s="7">
        <f>VLOOKUP($D65,商品[],3,FALSE)</f>
        <v>7010</v>
      </c>
      <c r="G65" s="7">
        <f>VLOOKUP($D65,商品[],4,FALSE)</f>
        <v>17500</v>
      </c>
      <c r="H65" s="2">
        <v>1</v>
      </c>
      <c r="I65" s="4">
        <f t="shared" si="3"/>
        <v>17500</v>
      </c>
      <c r="J65" s="4">
        <f t="shared" si="4"/>
        <v>7010</v>
      </c>
      <c r="K65" s="4">
        <f t="shared" si="5"/>
        <v>10490</v>
      </c>
    </row>
    <row r="66" spans="1:11" x14ac:dyDescent="0.4">
      <c r="A66" s="3">
        <v>44337</v>
      </c>
      <c r="B66" s="2" t="s">
        <v>142</v>
      </c>
      <c r="C66" s="2" t="str">
        <f>VLOOKUP(B66,店舗[],2,FALSE)</f>
        <v>秋葉原</v>
      </c>
      <c r="D66" s="2" t="s">
        <v>136</v>
      </c>
      <c r="E66" s="2" t="str">
        <f>VLOOKUP($D66,商品[],2,FALSE)</f>
        <v>ヘッドホン</v>
      </c>
      <c r="F66" s="7">
        <f>VLOOKUP($D66,商品[],3,FALSE)</f>
        <v>7560</v>
      </c>
      <c r="G66" s="7">
        <f>VLOOKUP($D66,商品[],4,FALSE)</f>
        <v>16800</v>
      </c>
      <c r="H66" s="2">
        <v>3</v>
      </c>
      <c r="I66" s="4">
        <f t="shared" si="3"/>
        <v>50400</v>
      </c>
      <c r="J66" s="4">
        <f t="shared" si="4"/>
        <v>22680</v>
      </c>
      <c r="K66" s="4">
        <f t="shared" si="5"/>
        <v>27720</v>
      </c>
    </row>
    <row r="67" spans="1:11" x14ac:dyDescent="0.4">
      <c r="A67" s="3">
        <v>44341</v>
      </c>
      <c r="B67" s="2" t="s">
        <v>142</v>
      </c>
      <c r="C67" s="2" t="str">
        <f>VLOOKUP(B67,店舗[],2,FALSE)</f>
        <v>秋葉原</v>
      </c>
      <c r="D67" s="2" t="s">
        <v>144</v>
      </c>
      <c r="E67" s="2" t="str">
        <f>VLOOKUP($D67,商品[],2,FALSE)</f>
        <v>ポータブルオーディオ</v>
      </c>
      <c r="F67" s="7">
        <f>VLOOKUP($D67,商品[],3,FALSE)</f>
        <v>6400</v>
      </c>
      <c r="G67" s="7">
        <f>VLOOKUP($D67,商品[],4,FALSE)</f>
        <v>13500</v>
      </c>
      <c r="H67" s="2">
        <v>3</v>
      </c>
      <c r="I67" s="4">
        <f t="shared" si="3"/>
        <v>40500</v>
      </c>
      <c r="J67" s="4">
        <f t="shared" si="4"/>
        <v>19200</v>
      </c>
      <c r="K67" s="4">
        <f t="shared" si="5"/>
        <v>21300</v>
      </c>
    </row>
    <row r="68" spans="1:11" x14ac:dyDescent="0.4">
      <c r="A68" s="3">
        <v>44342</v>
      </c>
      <c r="B68" s="2" t="s">
        <v>142</v>
      </c>
      <c r="C68" s="2" t="str">
        <f>VLOOKUP(B68,店舗[],2,FALSE)</f>
        <v>秋葉原</v>
      </c>
      <c r="D68" s="2" t="s">
        <v>137</v>
      </c>
      <c r="E68" s="2" t="str">
        <f>VLOOKUP($D68,商品[],2,FALSE)</f>
        <v>ポータブルオーディオ</v>
      </c>
      <c r="F68" s="7">
        <f>VLOOKUP($D68,商品[],3,FALSE)</f>
        <v>6340</v>
      </c>
      <c r="G68" s="7">
        <f>VLOOKUP($D68,商品[],4,FALSE)</f>
        <v>13500</v>
      </c>
      <c r="H68" s="2">
        <v>2</v>
      </c>
      <c r="I68" s="4">
        <f t="shared" ref="I68:I98" si="6">G68*H68</f>
        <v>27000</v>
      </c>
      <c r="J68" s="4">
        <f t="shared" ref="J68:J100" si="7">F68*H68</f>
        <v>12680</v>
      </c>
      <c r="K68" s="4">
        <f t="shared" ref="K68:K98" si="8">I68-J68</f>
        <v>14320</v>
      </c>
    </row>
    <row r="69" spans="1:11" x14ac:dyDescent="0.4">
      <c r="A69" s="3">
        <v>44343</v>
      </c>
      <c r="B69" s="2" t="s">
        <v>142</v>
      </c>
      <c r="C69" s="2" t="str">
        <f>VLOOKUP(B69,店舗[],2,FALSE)</f>
        <v>秋葉原</v>
      </c>
      <c r="D69" s="2" t="s">
        <v>135</v>
      </c>
      <c r="E69" s="2" t="str">
        <f>VLOOKUP($D69,商品[],2,FALSE)</f>
        <v>スピーカー</v>
      </c>
      <c r="F69" s="7">
        <f>VLOOKUP($D69,商品[],3,FALSE)</f>
        <v>12100</v>
      </c>
      <c r="G69" s="7">
        <f>VLOOKUP($D69,商品[],4,FALSE)</f>
        <v>25000</v>
      </c>
      <c r="H69" s="2">
        <v>1</v>
      </c>
      <c r="I69" s="4">
        <f t="shared" si="6"/>
        <v>25000</v>
      </c>
      <c r="J69" s="4">
        <f t="shared" si="7"/>
        <v>12100</v>
      </c>
      <c r="K69" s="4">
        <f t="shared" si="8"/>
        <v>12900</v>
      </c>
    </row>
    <row r="70" spans="1:11" x14ac:dyDescent="0.4">
      <c r="A70" s="3">
        <v>44318</v>
      </c>
      <c r="B70" s="2" t="s">
        <v>134</v>
      </c>
      <c r="C70" s="2" t="str">
        <f>VLOOKUP(B70,店舗[],2,FALSE)</f>
        <v>新宿</v>
      </c>
      <c r="D70" s="2" t="s">
        <v>135</v>
      </c>
      <c r="E70" s="2" t="str">
        <f>VLOOKUP($D70,商品[],2,FALSE)</f>
        <v>スピーカー</v>
      </c>
      <c r="F70" s="7">
        <f>VLOOKUP($D70,商品[],3,FALSE)</f>
        <v>12100</v>
      </c>
      <c r="G70" s="7">
        <f>VLOOKUP($D70,商品[],4,FALSE)</f>
        <v>25000</v>
      </c>
      <c r="H70" s="2">
        <v>2</v>
      </c>
      <c r="I70" s="4">
        <f t="shared" si="6"/>
        <v>50000</v>
      </c>
      <c r="J70" s="4">
        <f t="shared" si="7"/>
        <v>24200</v>
      </c>
      <c r="K70" s="4">
        <f t="shared" si="8"/>
        <v>25800</v>
      </c>
    </row>
    <row r="71" spans="1:11" x14ac:dyDescent="0.4">
      <c r="A71" s="3">
        <v>44318</v>
      </c>
      <c r="B71" s="2" t="s">
        <v>134</v>
      </c>
      <c r="C71" s="2" t="str">
        <f>VLOOKUP(B71,店舗[],2,FALSE)</f>
        <v>新宿</v>
      </c>
      <c r="D71" s="2" t="s">
        <v>137</v>
      </c>
      <c r="E71" s="2" t="str">
        <f>VLOOKUP($D71,商品[],2,FALSE)</f>
        <v>ポータブルオーディオ</v>
      </c>
      <c r="F71" s="7">
        <f>VLOOKUP($D71,商品[],3,FALSE)</f>
        <v>6340</v>
      </c>
      <c r="G71" s="7">
        <f>VLOOKUP($D71,商品[],4,FALSE)</f>
        <v>13500</v>
      </c>
      <c r="H71" s="2">
        <v>2</v>
      </c>
      <c r="I71" s="4">
        <f t="shared" si="6"/>
        <v>27000</v>
      </c>
      <c r="J71" s="4">
        <f t="shared" si="7"/>
        <v>12680</v>
      </c>
      <c r="K71" s="4">
        <f t="shared" si="8"/>
        <v>14320</v>
      </c>
    </row>
    <row r="72" spans="1:11" x14ac:dyDescent="0.4">
      <c r="A72" s="3">
        <v>44324</v>
      </c>
      <c r="B72" s="2" t="s">
        <v>134</v>
      </c>
      <c r="C72" s="2" t="str">
        <f>VLOOKUP(B72,店舗[],2,FALSE)</f>
        <v>新宿</v>
      </c>
      <c r="D72" s="2" t="s">
        <v>135</v>
      </c>
      <c r="E72" s="2" t="str">
        <f>VLOOKUP($D72,商品[],2,FALSE)</f>
        <v>スピーカー</v>
      </c>
      <c r="F72" s="7">
        <f>VLOOKUP($D72,商品[],3,FALSE)</f>
        <v>12100</v>
      </c>
      <c r="G72" s="7">
        <f>VLOOKUP($D72,商品[],4,FALSE)</f>
        <v>25000</v>
      </c>
      <c r="H72" s="2">
        <v>3</v>
      </c>
      <c r="I72" s="4">
        <f t="shared" si="6"/>
        <v>75000</v>
      </c>
      <c r="J72" s="4">
        <f t="shared" si="7"/>
        <v>36300</v>
      </c>
      <c r="K72" s="4">
        <f t="shared" si="8"/>
        <v>38700</v>
      </c>
    </row>
    <row r="73" spans="1:11" x14ac:dyDescent="0.4">
      <c r="A73" s="3">
        <v>44325</v>
      </c>
      <c r="B73" s="2" t="s">
        <v>134</v>
      </c>
      <c r="C73" s="2" t="str">
        <f>VLOOKUP(B73,店舗[],2,FALSE)</f>
        <v>新宿</v>
      </c>
      <c r="D73" s="2" t="s">
        <v>148</v>
      </c>
      <c r="E73" s="2" t="str">
        <f>VLOOKUP($D73,商品[],2,FALSE)</f>
        <v>ヘッドホン</v>
      </c>
      <c r="F73" s="7">
        <f>VLOOKUP($D73,商品[],3,FALSE)</f>
        <v>6720</v>
      </c>
      <c r="G73" s="7">
        <f>VLOOKUP($D73,商品[],4,FALSE)</f>
        <v>16800</v>
      </c>
      <c r="H73" s="2">
        <v>1</v>
      </c>
      <c r="I73" s="4">
        <f t="shared" si="6"/>
        <v>16800</v>
      </c>
      <c r="J73" s="4">
        <f t="shared" si="7"/>
        <v>6720</v>
      </c>
      <c r="K73" s="4">
        <f t="shared" si="8"/>
        <v>10080</v>
      </c>
    </row>
    <row r="74" spans="1:11" x14ac:dyDescent="0.4">
      <c r="A74" s="3">
        <v>44326</v>
      </c>
      <c r="B74" s="2" t="s">
        <v>134</v>
      </c>
      <c r="C74" s="2" t="str">
        <f>VLOOKUP(B74,店舗[],2,FALSE)</f>
        <v>新宿</v>
      </c>
      <c r="D74" s="2" t="s">
        <v>156</v>
      </c>
      <c r="E74" s="2" t="str">
        <f>VLOOKUP($D74,商品[],2,FALSE)</f>
        <v>ポータブルオーディオ</v>
      </c>
      <c r="F74" s="7">
        <f>VLOOKUP($D74,商品[],3,FALSE)</f>
        <v>5500</v>
      </c>
      <c r="G74" s="7">
        <f>VLOOKUP($D74,商品[],4,FALSE)</f>
        <v>13500</v>
      </c>
      <c r="H74" s="2">
        <v>2</v>
      </c>
      <c r="I74" s="4">
        <f t="shared" si="6"/>
        <v>27000</v>
      </c>
      <c r="J74" s="4">
        <f t="shared" si="7"/>
        <v>11000</v>
      </c>
      <c r="K74" s="4">
        <f t="shared" si="8"/>
        <v>16000</v>
      </c>
    </row>
    <row r="75" spans="1:11" x14ac:dyDescent="0.4">
      <c r="A75" s="3">
        <v>44327</v>
      </c>
      <c r="B75" s="2" t="s">
        <v>134</v>
      </c>
      <c r="C75" s="2" t="str">
        <f>VLOOKUP(B75,店舗[],2,FALSE)</f>
        <v>新宿</v>
      </c>
      <c r="D75" s="2" t="s">
        <v>132</v>
      </c>
      <c r="E75" s="2" t="str">
        <f>VLOOKUP($D75,商品[],2,FALSE)</f>
        <v>スピーカー</v>
      </c>
      <c r="F75" s="7">
        <f>VLOOKUP($D75,商品[],3,FALSE)</f>
        <v>17200</v>
      </c>
      <c r="G75" s="7">
        <f>VLOOKUP($D75,商品[],4,FALSE)</f>
        <v>30400</v>
      </c>
      <c r="H75" s="2">
        <v>2</v>
      </c>
      <c r="I75" s="4">
        <f t="shared" si="6"/>
        <v>60800</v>
      </c>
      <c r="J75" s="4">
        <f t="shared" si="7"/>
        <v>34400</v>
      </c>
      <c r="K75" s="4">
        <f t="shared" si="8"/>
        <v>26400</v>
      </c>
    </row>
    <row r="76" spans="1:11" x14ac:dyDescent="0.4">
      <c r="A76" s="3">
        <v>44330</v>
      </c>
      <c r="B76" s="2" t="s">
        <v>134</v>
      </c>
      <c r="C76" s="2" t="str">
        <f>VLOOKUP(B76,店舗[],2,FALSE)</f>
        <v>新宿</v>
      </c>
      <c r="D76" s="2" t="s">
        <v>135</v>
      </c>
      <c r="E76" s="2" t="str">
        <f>VLOOKUP($D76,商品[],2,FALSE)</f>
        <v>スピーカー</v>
      </c>
      <c r="F76" s="7">
        <f>VLOOKUP($D76,商品[],3,FALSE)</f>
        <v>12100</v>
      </c>
      <c r="G76" s="7">
        <f>VLOOKUP($D76,商品[],4,FALSE)</f>
        <v>25000</v>
      </c>
      <c r="H76" s="2">
        <v>2</v>
      </c>
      <c r="I76" s="4">
        <f t="shared" si="6"/>
        <v>50000</v>
      </c>
      <c r="J76" s="4">
        <f t="shared" si="7"/>
        <v>24200</v>
      </c>
      <c r="K76" s="4">
        <f t="shared" si="8"/>
        <v>25800</v>
      </c>
    </row>
    <row r="77" spans="1:11" x14ac:dyDescent="0.4">
      <c r="A77" s="3">
        <v>44332</v>
      </c>
      <c r="B77" s="2" t="s">
        <v>134</v>
      </c>
      <c r="C77" s="2" t="str">
        <f>VLOOKUP(B77,店舗[],2,FALSE)</f>
        <v>新宿</v>
      </c>
      <c r="D77" s="2" t="s">
        <v>166</v>
      </c>
      <c r="E77" s="2" t="str">
        <f>VLOOKUP($D77,商品[],2,FALSE)</f>
        <v>AVケーブル・プラグ</v>
      </c>
      <c r="F77" s="7">
        <f>VLOOKUP($D77,商品[],3,FALSE)</f>
        <v>16000</v>
      </c>
      <c r="G77" s="7">
        <f>VLOOKUP($D77,商品[],4,FALSE)</f>
        <v>43200</v>
      </c>
      <c r="H77" s="2">
        <v>2</v>
      </c>
      <c r="I77" s="4">
        <f t="shared" si="6"/>
        <v>86400</v>
      </c>
      <c r="J77" s="4">
        <f t="shared" si="7"/>
        <v>32000</v>
      </c>
      <c r="K77" s="4">
        <f t="shared" si="8"/>
        <v>54400</v>
      </c>
    </row>
    <row r="78" spans="1:11" x14ac:dyDescent="0.4">
      <c r="A78" s="3">
        <v>44332</v>
      </c>
      <c r="B78" s="2" t="s">
        <v>134</v>
      </c>
      <c r="C78" s="2" t="str">
        <f>VLOOKUP(B78,店舗[],2,FALSE)</f>
        <v>新宿</v>
      </c>
      <c r="D78" s="2" t="s">
        <v>145</v>
      </c>
      <c r="E78" s="2" t="str">
        <f>VLOOKUP($D78,商品[],2,FALSE)</f>
        <v>スピーカー</v>
      </c>
      <c r="F78" s="7">
        <f>VLOOKUP($D78,商品[],3,FALSE)</f>
        <v>13890</v>
      </c>
      <c r="G78" s="7">
        <f>VLOOKUP($D78,商品[],4,FALSE)</f>
        <v>30400</v>
      </c>
      <c r="H78" s="2">
        <v>3</v>
      </c>
      <c r="I78" s="4">
        <f t="shared" si="6"/>
        <v>91200</v>
      </c>
      <c r="J78" s="4">
        <f t="shared" si="7"/>
        <v>41670</v>
      </c>
      <c r="K78" s="4">
        <f t="shared" si="8"/>
        <v>49530</v>
      </c>
    </row>
    <row r="79" spans="1:11" x14ac:dyDescent="0.4">
      <c r="A79" s="3">
        <v>44333</v>
      </c>
      <c r="B79" s="2" t="s">
        <v>134</v>
      </c>
      <c r="C79" s="2" t="str">
        <f>VLOOKUP(B79,店舗[],2,FALSE)</f>
        <v>新宿</v>
      </c>
      <c r="D79" s="2" t="s">
        <v>148</v>
      </c>
      <c r="E79" s="2" t="str">
        <f>VLOOKUP($D79,商品[],2,FALSE)</f>
        <v>ヘッドホン</v>
      </c>
      <c r="F79" s="7">
        <f>VLOOKUP($D79,商品[],3,FALSE)</f>
        <v>6720</v>
      </c>
      <c r="G79" s="7">
        <f>VLOOKUP($D79,商品[],4,FALSE)</f>
        <v>16800</v>
      </c>
      <c r="H79" s="2">
        <v>2</v>
      </c>
      <c r="I79" s="4">
        <f t="shared" si="6"/>
        <v>33600</v>
      </c>
      <c r="J79" s="4">
        <f t="shared" si="7"/>
        <v>13440</v>
      </c>
      <c r="K79" s="4">
        <f t="shared" si="8"/>
        <v>20160</v>
      </c>
    </row>
    <row r="80" spans="1:11" x14ac:dyDescent="0.4">
      <c r="A80" s="3">
        <v>44335</v>
      </c>
      <c r="B80" s="2" t="s">
        <v>134</v>
      </c>
      <c r="C80" s="2" t="str">
        <f>VLOOKUP(B80,店舗[],2,FALSE)</f>
        <v>新宿</v>
      </c>
      <c r="D80" s="2" t="s">
        <v>150</v>
      </c>
      <c r="E80" s="2" t="str">
        <f>VLOOKUP($D80,商品[],2,FALSE)</f>
        <v>ポータブルオーディオ</v>
      </c>
      <c r="F80" s="7">
        <f>VLOOKUP($D80,商品[],3,FALSE)</f>
        <v>6800</v>
      </c>
      <c r="G80" s="7">
        <f>VLOOKUP($D80,商品[],4,FALSE)</f>
        <v>13500</v>
      </c>
      <c r="H80" s="2">
        <v>2</v>
      </c>
      <c r="I80" s="4">
        <f t="shared" si="6"/>
        <v>27000</v>
      </c>
      <c r="J80" s="4">
        <f t="shared" si="7"/>
        <v>13600</v>
      </c>
      <c r="K80" s="4">
        <f t="shared" si="8"/>
        <v>13400</v>
      </c>
    </row>
    <row r="81" spans="1:11" x14ac:dyDescent="0.4">
      <c r="A81" s="3">
        <v>44336</v>
      </c>
      <c r="B81" s="2" t="s">
        <v>134</v>
      </c>
      <c r="C81" s="2" t="str">
        <f>VLOOKUP(B81,店舗[],2,FALSE)</f>
        <v>新宿</v>
      </c>
      <c r="D81" s="2" t="s">
        <v>156</v>
      </c>
      <c r="E81" s="2" t="str">
        <f>VLOOKUP($D81,商品[],2,FALSE)</f>
        <v>ポータブルオーディオ</v>
      </c>
      <c r="F81" s="7">
        <f>VLOOKUP($D81,商品[],3,FALSE)</f>
        <v>5500</v>
      </c>
      <c r="G81" s="7">
        <f>VLOOKUP($D81,商品[],4,FALSE)</f>
        <v>13500</v>
      </c>
      <c r="H81" s="2">
        <v>3</v>
      </c>
      <c r="I81" s="4">
        <f t="shared" si="6"/>
        <v>40500</v>
      </c>
      <c r="J81" s="4">
        <f t="shared" si="7"/>
        <v>16500</v>
      </c>
      <c r="K81" s="4">
        <f t="shared" si="8"/>
        <v>24000</v>
      </c>
    </row>
    <row r="82" spans="1:11" x14ac:dyDescent="0.4">
      <c r="A82" s="3">
        <v>44337</v>
      </c>
      <c r="B82" s="2" t="s">
        <v>134</v>
      </c>
      <c r="C82" s="2" t="str">
        <f>VLOOKUP(B82,店舗[],2,FALSE)</f>
        <v>新宿</v>
      </c>
      <c r="D82" s="2" t="s">
        <v>157</v>
      </c>
      <c r="E82" s="2" t="str">
        <f>VLOOKUP($D82,商品[],2,FALSE)</f>
        <v>ヘッドホン</v>
      </c>
      <c r="F82" s="7">
        <f>VLOOKUP($D82,商品[],3,FALSE)</f>
        <v>7820</v>
      </c>
      <c r="G82" s="7">
        <f>VLOOKUP($D82,商品[],4,FALSE)</f>
        <v>16800</v>
      </c>
      <c r="H82" s="2">
        <v>1</v>
      </c>
      <c r="I82" s="4">
        <f t="shared" si="6"/>
        <v>16800</v>
      </c>
      <c r="J82" s="4">
        <f t="shared" si="7"/>
        <v>7820</v>
      </c>
      <c r="K82" s="4">
        <f t="shared" si="8"/>
        <v>8980</v>
      </c>
    </row>
    <row r="83" spans="1:11" x14ac:dyDescent="0.4">
      <c r="A83" s="3">
        <v>44338</v>
      </c>
      <c r="B83" s="2" t="s">
        <v>134</v>
      </c>
      <c r="C83" s="2" t="str">
        <f>VLOOKUP(B83,店舗[],2,FALSE)</f>
        <v>新宿</v>
      </c>
      <c r="D83" s="2" t="s">
        <v>133</v>
      </c>
      <c r="E83" s="2" t="str">
        <f>VLOOKUP($D83,商品[],2,FALSE)</f>
        <v>ポータブルオーディオ</v>
      </c>
      <c r="F83" s="7">
        <f>VLOOKUP($D83,商品[],3,FALSE)</f>
        <v>6800</v>
      </c>
      <c r="G83" s="7">
        <f>VLOOKUP($D83,商品[],4,FALSE)</f>
        <v>13500</v>
      </c>
      <c r="H83" s="2">
        <v>3</v>
      </c>
      <c r="I83" s="4">
        <f t="shared" si="6"/>
        <v>40500</v>
      </c>
      <c r="J83" s="4">
        <f t="shared" si="7"/>
        <v>20400</v>
      </c>
      <c r="K83" s="4">
        <f t="shared" si="8"/>
        <v>20100</v>
      </c>
    </row>
    <row r="84" spans="1:11" x14ac:dyDescent="0.4">
      <c r="A84" s="3">
        <v>44341</v>
      </c>
      <c r="B84" s="2" t="s">
        <v>134</v>
      </c>
      <c r="C84" s="2" t="str">
        <f>VLOOKUP(B84,店舗[],2,FALSE)</f>
        <v>新宿</v>
      </c>
      <c r="D84" s="2" t="s">
        <v>143</v>
      </c>
      <c r="E84" s="2" t="str">
        <f>VLOOKUP($D84,商品[],2,FALSE)</f>
        <v>ヘッドホン</v>
      </c>
      <c r="F84" s="7">
        <f>VLOOKUP($D84,商品[],3,FALSE)</f>
        <v>7630</v>
      </c>
      <c r="G84" s="7">
        <f>VLOOKUP($D84,商品[],4,FALSE)</f>
        <v>16800</v>
      </c>
      <c r="H84" s="2">
        <v>1</v>
      </c>
      <c r="I84" s="4">
        <f t="shared" si="6"/>
        <v>16800</v>
      </c>
      <c r="J84" s="4">
        <f t="shared" si="7"/>
        <v>7630</v>
      </c>
      <c r="K84" s="4">
        <f t="shared" si="8"/>
        <v>9170</v>
      </c>
    </row>
    <row r="85" spans="1:11" x14ac:dyDescent="0.4">
      <c r="A85" s="3">
        <v>44342</v>
      </c>
      <c r="B85" s="2" t="s">
        <v>134</v>
      </c>
      <c r="C85" s="2" t="str">
        <f>VLOOKUP(B85,店舗[],2,FALSE)</f>
        <v>新宿</v>
      </c>
      <c r="D85" s="2" t="s">
        <v>165</v>
      </c>
      <c r="E85" s="2" t="str">
        <f>VLOOKUP($D85,商品[],2,FALSE)</f>
        <v>スピーカー</v>
      </c>
      <c r="F85" s="7">
        <f>VLOOKUP($D85,商品[],3,FALSE)</f>
        <v>11000</v>
      </c>
      <c r="G85" s="7">
        <f>VLOOKUP($D85,商品[],4,FALSE)</f>
        <v>30400</v>
      </c>
      <c r="H85" s="2">
        <v>2</v>
      </c>
      <c r="I85" s="4">
        <f t="shared" si="6"/>
        <v>60800</v>
      </c>
      <c r="J85" s="4">
        <f t="shared" si="7"/>
        <v>22000</v>
      </c>
      <c r="K85" s="4">
        <f t="shared" si="8"/>
        <v>38800</v>
      </c>
    </row>
    <row r="86" spans="1:11" x14ac:dyDescent="0.4">
      <c r="A86" s="3">
        <v>44343</v>
      </c>
      <c r="B86" s="2" t="s">
        <v>134</v>
      </c>
      <c r="C86" s="2" t="str">
        <f>VLOOKUP(B86,店舗[],2,FALSE)</f>
        <v>新宿</v>
      </c>
      <c r="D86" s="2" t="s">
        <v>163</v>
      </c>
      <c r="E86" s="2" t="str">
        <f>VLOOKUP($D86,商品[],2,FALSE)</f>
        <v>セットコンポ</v>
      </c>
      <c r="F86" s="7">
        <f>VLOOKUP($D86,商品[],3,FALSE)</f>
        <v>13500</v>
      </c>
      <c r="G86" s="7">
        <f>VLOOKUP($D86,商品[],4,FALSE)</f>
        <v>38000</v>
      </c>
      <c r="H86" s="2">
        <v>3</v>
      </c>
      <c r="I86" s="4">
        <f t="shared" si="6"/>
        <v>114000</v>
      </c>
      <c r="J86" s="4">
        <f t="shared" si="7"/>
        <v>40500</v>
      </c>
      <c r="K86" s="4">
        <f t="shared" si="8"/>
        <v>73500</v>
      </c>
    </row>
    <row r="87" spans="1:11" x14ac:dyDescent="0.4">
      <c r="A87" s="3">
        <v>44345</v>
      </c>
      <c r="B87" s="2" t="s">
        <v>134</v>
      </c>
      <c r="C87" s="2" t="str">
        <f>VLOOKUP(B87,店舗[],2,FALSE)</f>
        <v>新宿</v>
      </c>
      <c r="D87" s="2" t="s">
        <v>148</v>
      </c>
      <c r="E87" s="2" t="str">
        <f>VLOOKUP($D87,商品[],2,FALSE)</f>
        <v>ヘッドホン</v>
      </c>
      <c r="F87" s="7">
        <f>VLOOKUP($D87,商品[],3,FALSE)</f>
        <v>6720</v>
      </c>
      <c r="G87" s="7">
        <f>VLOOKUP($D87,商品[],4,FALSE)</f>
        <v>16800</v>
      </c>
      <c r="H87" s="2">
        <v>3</v>
      </c>
      <c r="I87" s="4">
        <f t="shared" si="6"/>
        <v>50400</v>
      </c>
      <c r="J87" s="4">
        <f t="shared" si="7"/>
        <v>20160</v>
      </c>
      <c r="K87" s="4">
        <f t="shared" si="8"/>
        <v>30240</v>
      </c>
    </row>
    <row r="88" spans="1:11" x14ac:dyDescent="0.4">
      <c r="A88" s="3">
        <v>44319</v>
      </c>
      <c r="B88" s="2" t="s">
        <v>141</v>
      </c>
      <c r="C88" s="2" t="str">
        <f>VLOOKUP(B88,店舗[],2,FALSE)</f>
        <v>八王子</v>
      </c>
      <c r="D88" s="2" t="s">
        <v>135</v>
      </c>
      <c r="E88" s="2" t="str">
        <f>VLOOKUP($D88,商品[],2,FALSE)</f>
        <v>スピーカー</v>
      </c>
      <c r="F88" s="7">
        <f>VLOOKUP($D88,商品[],3,FALSE)</f>
        <v>12100</v>
      </c>
      <c r="G88" s="7">
        <f>VLOOKUP($D88,商品[],4,FALSE)</f>
        <v>25000</v>
      </c>
      <c r="H88" s="2">
        <v>3</v>
      </c>
      <c r="I88" s="4">
        <f t="shared" si="6"/>
        <v>75000</v>
      </c>
      <c r="J88" s="4">
        <f t="shared" si="7"/>
        <v>36300</v>
      </c>
      <c r="K88" s="4">
        <f t="shared" si="8"/>
        <v>38700</v>
      </c>
    </row>
    <row r="89" spans="1:11" x14ac:dyDescent="0.4">
      <c r="A89" s="3">
        <v>44325</v>
      </c>
      <c r="B89" s="2" t="s">
        <v>141</v>
      </c>
      <c r="C89" s="2" t="str">
        <f>VLOOKUP(B89,店舗[],2,FALSE)</f>
        <v>八王子</v>
      </c>
      <c r="D89" s="2" t="s">
        <v>150</v>
      </c>
      <c r="E89" s="2" t="str">
        <f>VLOOKUP($D89,商品[],2,FALSE)</f>
        <v>ポータブルオーディオ</v>
      </c>
      <c r="F89" s="7">
        <f>VLOOKUP($D89,商品[],3,FALSE)</f>
        <v>6800</v>
      </c>
      <c r="G89" s="7">
        <f>VLOOKUP($D89,商品[],4,FALSE)</f>
        <v>13500</v>
      </c>
      <c r="H89" s="2">
        <v>2</v>
      </c>
      <c r="I89" s="4">
        <f t="shared" si="6"/>
        <v>27000</v>
      </c>
      <c r="J89" s="4">
        <f t="shared" si="7"/>
        <v>13600</v>
      </c>
      <c r="K89" s="4">
        <f t="shared" si="8"/>
        <v>13400</v>
      </c>
    </row>
    <row r="90" spans="1:11" x14ac:dyDescent="0.4">
      <c r="A90" s="3">
        <v>44327</v>
      </c>
      <c r="B90" s="2" t="s">
        <v>141</v>
      </c>
      <c r="C90" s="2" t="str">
        <f>VLOOKUP(B90,店舗[],2,FALSE)</f>
        <v>八王子</v>
      </c>
      <c r="D90" s="2" t="s">
        <v>133</v>
      </c>
      <c r="E90" s="2" t="str">
        <f>VLOOKUP($D90,商品[],2,FALSE)</f>
        <v>ポータブルオーディオ</v>
      </c>
      <c r="F90" s="7">
        <f>VLOOKUP($D90,商品[],3,FALSE)</f>
        <v>6800</v>
      </c>
      <c r="G90" s="7">
        <f>VLOOKUP($D90,商品[],4,FALSE)</f>
        <v>13500</v>
      </c>
      <c r="H90" s="2">
        <v>3</v>
      </c>
      <c r="I90" s="4">
        <f t="shared" si="6"/>
        <v>40500</v>
      </c>
      <c r="J90" s="4">
        <f t="shared" si="7"/>
        <v>20400</v>
      </c>
      <c r="K90" s="4">
        <f t="shared" si="8"/>
        <v>20100</v>
      </c>
    </row>
    <row r="91" spans="1:11" x14ac:dyDescent="0.4">
      <c r="A91" s="3">
        <v>44329</v>
      </c>
      <c r="B91" s="2" t="s">
        <v>141</v>
      </c>
      <c r="C91" s="2" t="str">
        <f>VLOOKUP(B91,店舗[],2,FALSE)</f>
        <v>八王子</v>
      </c>
      <c r="D91" s="2" t="s">
        <v>161</v>
      </c>
      <c r="E91" s="2" t="str">
        <f>VLOOKUP($D91,商品[],2,FALSE)</f>
        <v>ポータブルオーディオ</v>
      </c>
      <c r="F91" s="7">
        <f>VLOOKUP($D91,商品[],3,FALSE)</f>
        <v>6340</v>
      </c>
      <c r="G91" s="7">
        <f>VLOOKUP($D91,商品[],4,FALSE)</f>
        <v>13500</v>
      </c>
      <c r="H91" s="2">
        <v>1</v>
      </c>
      <c r="I91" s="4">
        <f t="shared" si="6"/>
        <v>13500</v>
      </c>
      <c r="J91" s="4">
        <f t="shared" si="7"/>
        <v>6340</v>
      </c>
      <c r="K91" s="4">
        <f t="shared" si="8"/>
        <v>7160</v>
      </c>
    </row>
    <row r="92" spans="1:11" x14ac:dyDescent="0.4">
      <c r="A92" s="3">
        <v>44331</v>
      </c>
      <c r="B92" s="2" t="s">
        <v>141</v>
      </c>
      <c r="C92" s="2" t="str">
        <f>VLOOKUP(B92,店舗[],2,FALSE)</f>
        <v>八王子</v>
      </c>
      <c r="D92" s="2" t="s">
        <v>135</v>
      </c>
      <c r="E92" s="2" t="str">
        <f>VLOOKUP($D92,商品[],2,FALSE)</f>
        <v>スピーカー</v>
      </c>
      <c r="F92" s="7">
        <f>VLOOKUP($D92,商品[],3,FALSE)</f>
        <v>12100</v>
      </c>
      <c r="G92" s="7">
        <f>VLOOKUP($D92,商品[],4,FALSE)</f>
        <v>25000</v>
      </c>
      <c r="H92" s="2">
        <v>1</v>
      </c>
      <c r="I92" s="4">
        <f t="shared" si="6"/>
        <v>25000</v>
      </c>
      <c r="J92" s="4">
        <f t="shared" si="7"/>
        <v>12100</v>
      </c>
      <c r="K92" s="4">
        <f t="shared" si="8"/>
        <v>12900</v>
      </c>
    </row>
    <row r="93" spans="1:11" x14ac:dyDescent="0.4">
      <c r="A93" s="3">
        <v>44332</v>
      </c>
      <c r="B93" s="2" t="s">
        <v>141</v>
      </c>
      <c r="C93" s="2" t="str">
        <f>VLOOKUP(B93,店舗[],2,FALSE)</f>
        <v>八王子</v>
      </c>
      <c r="D93" s="2" t="s">
        <v>135</v>
      </c>
      <c r="E93" s="2" t="str">
        <f>VLOOKUP($D93,商品[],2,FALSE)</f>
        <v>スピーカー</v>
      </c>
      <c r="F93" s="7">
        <f>VLOOKUP($D93,商品[],3,FALSE)</f>
        <v>12100</v>
      </c>
      <c r="G93" s="7">
        <f>VLOOKUP($D93,商品[],4,FALSE)</f>
        <v>25000</v>
      </c>
      <c r="H93" s="2">
        <v>1</v>
      </c>
      <c r="I93" s="4">
        <f t="shared" si="6"/>
        <v>25000</v>
      </c>
      <c r="J93" s="4">
        <f t="shared" si="7"/>
        <v>12100</v>
      </c>
      <c r="K93" s="4">
        <f t="shared" si="8"/>
        <v>12900</v>
      </c>
    </row>
    <row r="94" spans="1:11" x14ac:dyDescent="0.4">
      <c r="A94" s="3">
        <v>44334</v>
      </c>
      <c r="B94" s="2" t="s">
        <v>141</v>
      </c>
      <c r="C94" s="2" t="str">
        <f>VLOOKUP(B94,店舗[],2,FALSE)</f>
        <v>八王子</v>
      </c>
      <c r="D94" s="2" t="s">
        <v>155</v>
      </c>
      <c r="E94" s="2" t="str">
        <f>VLOOKUP($D94,商品[],2,FALSE)</f>
        <v>AVケーブル・プラグ</v>
      </c>
      <c r="F94" s="7">
        <f>VLOOKUP($D94,商品[],3,FALSE)</f>
        <v>21500</v>
      </c>
      <c r="G94" s="7">
        <f>VLOOKUP($D94,商品[],4,FALSE)</f>
        <v>43200</v>
      </c>
      <c r="H94" s="2">
        <v>1</v>
      </c>
      <c r="I94" s="4">
        <f t="shared" si="6"/>
        <v>43200</v>
      </c>
      <c r="J94" s="4">
        <f t="shared" si="7"/>
        <v>21500</v>
      </c>
      <c r="K94" s="4">
        <f t="shared" si="8"/>
        <v>21700</v>
      </c>
    </row>
    <row r="95" spans="1:11" x14ac:dyDescent="0.4">
      <c r="A95" s="3">
        <v>44334</v>
      </c>
      <c r="B95" s="2" t="s">
        <v>141</v>
      </c>
      <c r="C95" s="2" t="str">
        <f>VLOOKUP(B95,店舗[],2,FALSE)</f>
        <v>八王子</v>
      </c>
      <c r="D95" s="2" t="s">
        <v>149</v>
      </c>
      <c r="E95" s="2" t="str">
        <f>VLOOKUP($D95,商品[],2,FALSE)</f>
        <v>スピーカー</v>
      </c>
      <c r="F95" s="7">
        <f>VLOOKUP($D95,商品[],3,FALSE)</f>
        <v>12500</v>
      </c>
      <c r="G95" s="7">
        <f>VLOOKUP($D95,商品[],4,FALSE)</f>
        <v>25500</v>
      </c>
      <c r="H95" s="2">
        <v>2</v>
      </c>
      <c r="I95" s="4">
        <f t="shared" si="6"/>
        <v>51000</v>
      </c>
      <c r="J95" s="4">
        <f t="shared" si="7"/>
        <v>25000</v>
      </c>
      <c r="K95" s="4">
        <f t="shared" si="8"/>
        <v>26000</v>
      </c>
    </row>
    <row r="96" spans="1:11" x14ac:dyDescent="0.4">
      <c r="A96" s="3">
        <v>44340</v>
      </c>
      <c r="B96" s="2" t="s">
        <v>141</v>
      </c>
      <c r="C96" s="2" t="str">
        <f>VLOOKUP(B96,店舗[],2,FALSE)</f>
        <v>八王子</v>
      </c>
      <c r="D96" s="2" t="s">
        <v>167</v>
      </c>
      <c r="E96" s="2" t="str">
        <f>VLOOKUP($D96,商品[],2,FALSE)</f>
        <v>AVケーブル・プラグ</v>
      </c>
      <c r="F96" s="7">
        <f>VLOOKUP($D96,商品[],3,FALSE)</f>
        <v>18500</v>
      </c>
      <c r="G96" s="7">
        <f>VLOOKUP($D96,商品[],4,FALSE)</f>
        <v>43200</v>
      </c>
      <c r="H96" s="2">
        <v>1</v>
      </c>
      <c r="I96" s="4">
        <f t="shared" si="6"/>
        <v>43200</v>
      </c>
      <c r="J96" s="4">
        <f t="shared" si="7"/>
        <v>18500</v>
      </c>
      <c r="K96" s="4">
        <f t="shared" si="8"/>
        <v>24700</v>
      </c>
    </row>
    <row r="97" spans="1:11" x14ac:dyDescent="0.4">
      <c r="A97" s="3">
        <v>44342</v>
      </c>
      <c r="B97" s="2" t="s">
        <v>141</v>
      </c>
      <c r="C97" s="2" t="str">
        <f>VLOOKUP(B97,店舗[],2,FALSE)</f>
        <v>八王子</v>
      </c>
      <c r="D97" s="2" t="s">
        <v>164</v>
      </c>
      <c r="E97" s="2" t="str">
        <f>VLOOKUP($D97,商品[],2,FALSE)</f>
        <v>ヘッドホン</v>
      </c>
      <c r="F97" s="7">
        <f>VLOOKUP($D97,商品[],3,FALSE)</f>
        <v>7560</v>
      </c>
      <c r="G97" s="7">
        <f>VLOOKUP($D97,商品[],4,FALSE)</f>
        <v>16800</v>
      </c>
      <c r="H97" s="2">
        <v>1</v>
      </c>
      <c r="I97" s="4">
        <f t="shared" si="6"/>
        <v>16800</v>
      </c>
      <c r="J97" s="4">
        <f t="shared" si="7"/>
        <v>7560</v>
      </c>
      <c r="K97" s="4">
        <f t="shared" si="8"/>
        <v>9240</v>
      </c>
    </row>
    <row r="98" spans="1:11" x14ac:dyDescent="0.4">
      <c r="A98" s="3">
        <v>44343</v>
      </c>
      <c r="B98" s="2" t="s">
        <v>141</v>
      </c>
      <c r="C98" s="2" t="str">
        <f>VLOOKUP(B98,店舗[],2,FALSE)</f>
        <v>八王子</v>
      </c>
      <c r="D98" s="2" t="s">
        <v>146</v>
      </c>
      <c r="E98" s="2" t="str">
        <f>VLOOKUP($D98,商品[],2,FALSE)</f>
        <v>ヘッドホン</v>
      </c>
      <c r="F98" s="7">
        <f>VLOOKUP($D98,商品[],3,FALSE)</f>
        <v>6600</v>
      </c>
      <c r="G98" s="7">
        <f>VLOOKUP($D98,商品[],4,FALSE)</f>
        <v>16800</v>
      </c>
      <c r="H98" s="2">
        <v>3</v>
      </c>
      <c r="I98" s="4">
        <f t="shared" si="6"/>
        <v>50400</v>
      </c>
      <c r="J98" s="4">
        <f t="shared" si="7"/>
        <v>19800</v>
      </c>
      <c r="K98" s="4">
        <f t="shared" si="8"/>
        <v>30600</v>
      </c>
    </row>
    <row r="99" spans="1:11" x14ac:dyDescent="0.4">
      <c r="A99" s="3">
        <v>44344</v>
      </c>
      <c r="B99" s="2" t="s">
        <v>141</v>
      </c>
      <c r="C99" s="2" t="str">
        <f>VLOOKUP(B99,店舗[],2,FALSE)</f>
        <v>八王子</v>
      </c>
      <c r="D99" s="2" t="s">
        <v>147</v>
      </c>
      <c r="E99" s="2" t="str">
        <f>VLOOKUP($D99,商品[],2,FALSE)</f>
        <v>セットコンポ</v>
      </c>
      <c r="F99" s="7">
        <f>VLOOKUP($D99,商品[],3,FALSE)</f>
        <v>14060</v>
      </c>
      <c r="G99" s="7">
        <f>VLOOKUP($D99,商品[],4,FALSE)</f>
        <v>38000</v>
      </c>
      <c r="H99" s="2">
        <v>3</v>
      </c>
      <c r="I99" s="4">
        <f t="shared" ref="I99:I100" si="9">G99*H99</f>
        <v>114000</v>
      </c>
      <c r="J99" s="4">
        <f t="shared" si="7"/>
        <v>42180</v>
      </c>
      <c r="K99" s="4">
        <f t="shared" ref="K99:K100" si="10">I99-J99</f>
        <v>71820</v>
      </c>
    </row>
    <row r="100" spans="1:11" x14ac:dyDescent="0.4">
      <c r="A100" s="3">
        <v>44345</v>
      </c>
      <c r="B100" s="2" t="s">
        <v>141</v>
      </c>
      <c r="C100" s="2" t="str">
        <f>VLOOKUP(B100,店舗[],2,FALSE)</f>
        <v>八王子</v>
      </c>
      <c r="D100" s="2" t="s">
        <v>151</v>
      </c>
      <c r="E100" s="2" t="str">
        <f>VLOOKUP($D100,商品[],2,FALSE)</f>
        <v>ヘッドホン</v>
      </c>
      <c r="F100" s="7">
        <f>VLOOKUP($D100,商品[],3,FALSE)</f>
        <v>10080</v>
      </c>
      <c r="G100" s="7">
        <f>VLOOKUP($D100,商品[],4,FALSE)</f>
        <v>16800</v>
      </c>
      <c r="H100" s="2">
        <v>3</v>
      </c>
      <c r="I100" s="4">
        <f t="shared" si="9"/>
        <v>50400</v>
      </c>
      <c r="J100" s="4">
        <f t="shared" si="7"/>
        <v>30240</v>
      </c>
      <c r="K100" s="4">
        <f t="shared" si="10"/>
        <v>20160</v>
      </c>
    </row>
  </sheetData>
  <sortState ref="A4:K100">
    <sortCondition ref="C3"/>
  </sortState>
  <phoneticPr fontId="8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4328-AB6E-4BE3-B6B5-B289D3A963D5}">
  <dimension ref="A1:K100"/>
  <sheetViews>
    <sheetView workbookViewId="0"/>
  </sheetViews>
  <sheetFormatPr defaultRowHeight="18.75" x14ac:dyDescent="0.4"/>
  <cols>
    <col min="1" max="1" width="10.5" style="2" customWidth="1"/>
    <col min="2" max="2" width="10.625" style="2" customWidth="1"/>
    <col min="3" max="3" width="9.125" style="2" bestFit="1" customWidth="1"/>
    <col min="4" max="4" width="11.75" style="2" customWidth="1"/>
    <col min="5" max="5" width="31.75" style="2" customWidth="1"/>
    <col min="6" max="11" width="9.75" style="2" customWidth="1"/>
    <col min="12" max="16384" width="9" style="2"/>
  </cols>
  <sheetData>
    <row r="1" spans="1:11" ht="19.5" x14ac:dyDescent="0.4">
      <c r="A1" s="1" t="s">
        <v>79</v>
      </c>
    </row>
    <row r="3" spans="1:11" x14ac:dyDescent="0.4">
      <c r="A3" s="8" t="s">
        <v>80</v>
      </c>
      <c r="B3" s="9" t="s">
        <v>168</v>
      </c>
      <c r="C3" s="9" t="s">
        <v>81</v>
      </c>
      <c r="D3" s="9" t="s">
        <v>82</v>
      </c>
      <c r="E3" s="9" t="s">
        <v>83</v>
      </c>
      <c r="F3" s="9" t="s">
        <v>84</v>
      </c>
      <c r="G3" s="9" t="s">
        <v>85</v>
      </c>
      <c r="H3" s="9" t="s">
        <v>86</v>
      </c>
      <c r="I3" s="9" t="s">
        <v>87</v>
      </c>
      <c r="J3" s="9" t="s">
        <v>169</v>
      </c>
      <c r="K3" s="10" t="s">
        <v>88</v>
      </c>
    </row>
    <row r="4" spans="1:11" x14ac:dyDescent="0.4">
      <c r="A4" s="3">
        <v>44287</v>
      </c>
      <c r="B4" s="2" t="s">
        <v>89</v>
      </c>
      <c r="C4" s="2" t="str">
        <f>VLOOKUP(B4,店舗[],2,FALSE)</f>
        <v>錦糸町</v>
      </c>
      <c r="D4" s="2" t="s">
        <v>90</v>
      </c>
      <c r="E4" s="2" t="str">
        <f>VLOOKUP(D4,商品[],2,FALSE)</f>
        <v>ポータブルオーディオ</v>
      </c>
      <c r="F4" s="7">
        <f>VLOOKUP(D4,商品[],3,FALSE)</f>
        <v>6400</v>
      </c>
      <c r="G4" s="4">
        <f>VLOOKUP(D4,商品[],4,FALSE)</f>
        <v>13500</v>
      </c>
      <c r="H4" s="2">
        <v>1</v>
      </c>
      <c r="I4" s="4">
        <f>G4*H4</f>
        <v>13500</v>
      </c>
      <c r="J4" s="4">
        <f>F4*H4</f>
        <v>6400</v>
      </c>
      <c r="K4" s="4">
        <f>I4-J4</f>
        <v>7100</v>
      </c>
    </row>
    <row r="5" spans="1:11" x14ac:dyDescent="0.4">
      <c r="A5" s="3">
        <v>44287</v>
      </c>
      <c r="B5" s="2" t="s">
        <v>91</v>
      </c>
      <c r="C5" s="2" t="str">
        <f>VLOOKUP(B5,店舗[],2,FALSE)</f>
        <v>吉祥寺</v>
      </c>
      <c r="D5" s="2" t="s">
        <v>92</v>
      </c>
      <c r="E5" s="2" t="str">
        <f>VLOOKUP(D5,商品[],2,FALSE)</f>
        <v>スピーカー</v>
      </c>
      <c r="F5" s="7">
        <f>VLOOKUP(D5,商品[],3,FALSE)</f>
        <v>17200</v>
      </c>
      <c r="G5" s="4">
        <f>VLOOKUP(D5,商品[],4,FALSE)</f>
        <v>30400</v>
      </c>
      <c r="H5" s="2">
        <v>9</v>
      </c>
      <c r="I5" s="4">
        <f t="shared" ref="I5:I67" si="0">G5*H5</f>
        <v>273600</v>
      </c>
      <c r="J5" s="4">
        <f t="shared" ref="J5:J67" si="1">F5*H5</f>
        <v>154800</v>
      </c>
      <c r="K5" s="4">
        <f t="shared" ref="K5:K67" si="2">I5-J5</f>
        <v>118800</v>
      </c>
    </row>
    <row r="6" spans="1:11" x14ac:dyDescent="0.4">
      <c r="A6" s="3">
        <v>44288</v>
      </c>
      <c r="B6" s="2" t="s">
        <v>89</v>
      </c>
      <c r="C6" s="2" t="str">
        <f>VLOOKUP(B6,店舗[],2,FALSE)</f>
        <v>錦糸町</v>
      </c>
      <c r="D6" s="2" t="s">
        <v>93</v>
      </c>
      <c r="E6" s="2" t="str">
        <f>VLOOKUP(D6,商品[],2,FALSE)</f>
        <v>ポータブルオーディオ</v>
      </c>
      <c r="F6" s="7">
        <f>VLOOKUP(D6,商品[],3,FALSE)</f>
        <v>6800</v>
      </c>
      <c r="G6" s="4">
        <f>VLOOKUP(D6,商品[],4,FALSE)</f>
        <v>13500</v>
      </c>
      <c r="H6" s="2">
        <v>1</v>
      </c>
      <c r="I6" s="4">
        <f t="shared" si="0"/>
        <v>13500</v>
      </c>
      <c r="J6" s="4">
        <f t="shared" si="1"/>
        <v>6800</v>
      </c>
      <c r="K6" s="4">
        <f t="shared" si="2"/>
        <v>6700</v>
      </c>
    </row>
    <row r="7" spans="1:11" x14ac:dyDescent="0.4">
      <c r="A7" s="3">
        <v>44288</v>
      </c>
      <c r="B7" s="2" t="s">
        <v>94</v>
      </c>
      <c r="C7" s="2" t="str">
        <f>VLOOKUP(B7,店舗[],2,FALSE)</f>
        <v>新宿</v>
      </c>
      <c r="D7" s="2" t="s">
        <v>95</v>
      </c>
      <c r="E7" s="2" t="str">
        <f>VLOOKUP(D7,商品[],2,FALSE)</f>
        <v>スピーカー</v>
      </c>
      <c r="F7" s="7">
        <f>VLOOKUP(D7,商品[],3,FALSE)</f>
        <v>12100</v>
      </c>
      <c r="G7" s="4">
        <f>VLOOKUP(D7,商品[],4,FALSE)</f>
        <v>25000</v>
      </c>
      <c r="H7" s="2">
        <v>2</v>
      </c>
      <c r="I7" s="4">
        <f t="shared" si="0"/>
        <v>50000</v>
      </c>
      <c r="J7" s="4">
        <f t="shared" si="1"/>
        <v>24200</v>
      </c>
      <c r="K7" s="4">
        <f t="shared" si="2"/>
        <v>25800</v>
      </c>
    </row>
    <row r="8" spans="1:11" x14ac:dyDescent="0.4">
      <c r="A8" s="3">
        <v>44288</v>
      </c>
      <c r="B8" s="2" t="s">
        <v>89</v>
      </c>
      <c r="C8" s="2" t="str">
        <f>VLOOKUP(B8,店舗[],2,FALSE)</f>
        <v>錦糸町</v>
      </c>
      <c r="D8" s="2" t="s">
        <v>96</v>
      </c>
      <c r="E8" s="2" t="str">
        <f>VLOOKUP(D8,商品[],2,FALSE)</f>
        <v>ヘッドホン</v>
      </c>
      <c r="F8" s="7">
        <f>VLOOKUP(D8,商品[],3,FALSE)</f>
        <v>7560</v>
      </c>
      <c r="G8" s="4">
        <f>VLOOKUP(D8,商品[],4,FALSE)</f>
        <v>16800</v>
      </c>
      <c r="H8" s="2">
        <v>2</v>
      </c>
      <c r="I8" s="4">
        <f t="shared" si="0"/>
        <v>33600</v>
      </c>
      <c r="J8" s="4">
        <f t="shared" si="1"/>
        <v>15120</v>
      </c>
      <c r="K8" s="4">
        <f t="shared" si="2"/>
        <v>18480</v>
      </c>
    </row>
    <row r="9" spans="1:11" x14ac:dyDescent="0.4">
      <c r="A9" s="3">
        <v>44288</v>
      </c>
      <c r="B9" s="2" t="s">
        <v>94</v>
      </c>
      <c r="C9" s="2" t="str">
        <f>VLOOKUP(B9,店舗[],2,FALSE)</f>
        <v>新宿</v>
      </c>
      <c r="D9" s="2" t="s">
        <v>97</v>
      </c>
      <c r="E9" s="2" t="str">
        <f>VLOOKUP(D9,商品[],2,FALSE)</f>
        <v>ポータブルオーディオ</v>
      </c>
      <c r="F9" s="7">
        <f>VLOOKUP(D9,商品[],3,FALSE)</f>
        <v>6340</v>
      </c>
      <c r="G9" s="4">
        <f>VLOOKUP(D9,商品[],4,FALSE)</f>
        <v>13500</v>
      </c>
      <c r="H9" s="2">
        <v>2</v>
      </c>
      <c r="I9" s="4">
        <f t="shared" si="0"/>
        <v>27000</v>
      </c>
      <c r="J9" s="4">
        <f t="shared" si="1"/>
        <v>12680</v>
      </c>
      <c r="K9" s="4">
        <f t="shared" si="2"/>
        <v>14320</v>
      </c>
    </row>
    <row r="10" spans="1:11" x14ac:dyDescent="0.4">
      <c r="A10" s="3">
        <v>44288</v>
      </c>
      <c r="B10" s="2" t="s">
        <v>98</v>
      </c>
      <c r="C10" s="2" t="str">
        <f>VLOOKUP(B10,店舗[],2,FALSE)</f>
        <v>横浜</v>
      </c>
      <c r="D10" s="2" t="s">
        <v>99</v>
      </c>
      <c r="E10" s="2" t="str">
        <f>VLOOKUP(D10,商品[],2,FALSE)</f>
        <v>ヘッドホン</v>
      </c>
      <c r="F10" s="7">
        <f>VLOOKUP(D10,商品[],3,FALSE)</f>
        <v>8010</v>
      </c>
      <c r="G10" s="4">
        <f>VLOOKUP(D10,商品[],4,FALSE)</f>
        <v>16800</v>
      </c>
      <c r="H10" s="2">
        <v>3</v>
      </c>
      <c r="I10" s="4">
        <f t="shared" si="0"/>
        <v>50400</v>
      </c>
      <c r="J10" s="4">
        <f t="shared" si="1"/>
        <v>24030</v>
      </c>
      <c r="K10" s="4">
        <f t="shared" si="2"/>
        <v>26370</v>
      </c>
    </row>
    <row r="11" spans="1:11" x14ac:dyDescent="0.4">
      <c r="A11" s="3">
        <v>44288</v>
      </c>
      <c r="B11" s="2" t="s">
        <v>91</v>
      </c>
      <c r="C11" s="2" t="str">
        <f>VLOOKUP(B11,店舗[],2,FALSE)</f>
        <v>吉祥寺</v>
      </c>
      <c r="D11" s="2" t="s">
        <v>100</v>
      </c>
      <c r="E11" s="2" t="str">
        <f>VLOOKUP(D11,商品[],2,FALSE)</f>
        <v>AVケーブル・プラグ</v>
      </c>
      <c r="F11" s="7">
        <f>VLOOKUP(D11,商品[],3,FALSE)</f>
        <v>16000</v>
      </c>
      <c r="G11" s="4">
        <f>VLOOKUP(D11,商品[],4,FALSE)</f>
        <v>43200</v>
      </c>
      <c r="H11" s="2">
        <v>3</v>
      </c>
      <c r="I11" s="4">
        <f t="shared" si="0"/>
        <v>129600</v>
      </c>
      <c r="J11" s="4">
        <f t="shared" si="1"/>
        <v>48000</v>
      </c>
      <c r="K11" s="4">
        <f t="shared" si="2"/>
        <v>81600</v>
      </c>
    </row>
    <row r="12" spans="1:11" x14ac:dyDescent="0.4">
      <c r="A12" s="3">
        <v>44289</v>
      </c>
      <c r="B12" s="2" t="s">
        <v>91</v>
      </c>
      <c r="C12" s="2" t="str">
        <f>VLOOKUP(B12,店舗[],2,FALSE)</f>
        <v>吉祥寺</v>
      </c>
      <c r="D12" s="2" t="s">
        <v>95</v>
      </c>
      <c r="E12" s="2" t="str">
        <f>VLOOKUP(D12,商品[],2,FALSE)</f>
        <v>スピーカー</v>
      </c>
      <c r="F12" s="7">
        <f>VLOOKUP(D12,商品[],3,FALSE)</f>
        <v>12100</v>
      </c>
      <c r="G12" s="4">
        <f>VLOOKUP(D12,商品[],4,FALSE)</f>
        <v>25000</v>
      </c>
      <c r="H12" s="2">
        <v>2</v>
      </c>
      <c r="I12" s="4">
        <f t="shared" si="0"/>
        <v>50000</v>
      </c>
      <c r="J12" s="4">
        <f t="shared" si="1"/>
        <v>24200</v>
      </c>
      <c r="K12" s="4">
        <f t="shared" si="2"/>
        <v>25800</v>
      </c>
    </row>
    <row r="13" spans="1:11" x14ac:dyDescent="0.4">
      <c r="A13" s="3">
        <v>44289</v>
      </c>
      <c r="B13" s="2" t="s">
        <v>101</v>
      </c>
      <c r="C13" s="2" t="str">
        <f>VLOOKUP(B13,店舗[],2,FALSE)</f>
        <v>八王子</v>
      </c>
      <c r="D13" s="2" t="s">
        <v>95</v>
      </c>
      <c r="E13" s="2" t="str">
        <f>VLOOKUP(D13,商品[],2,FALSE)</f>
        <v>スピーカー</v>
      </c>
      <c r="F13" s="7">
        <f>VLOOKUP(D13,商品[],3,FALSE)</f>
        <v>12100</v>
      </c>
      <c r="G13" s="4">
        <f>VLOOKUP(D13,商品[],4,FALSE)</f>
        <v>25000</v>
      </c>
      <c r="H13" s="2">
        <v>3</v>
      </c>
      <c r="I13" s="4">
        <f t="shared" si="0"/>
        <v>75000</v>
      </c>
      <c r="J13" s="4">
        <f t="shared" si="1"/>
        <v>36300</v>
      </c>
      <c r="K13" s="4">
        <f t="shared" si="2"/>
        <v>38700</v>
      </c>
    </row>
    <row r="14" spans="1:11" x14ac:dyDescent="0.4">
      <c r="A14" s="3">
        <v>44290</v>
      </c>
      <c r="B14" s="2" t="s">
        <v>102</v>
      </c>
      <c r="C14" s="2" t="str">
        <f>VLOOKUP(B14,店舗[],2,FALSE)</f>
        <v>秋葉原</v>
      </c>
      <c r="D14" s="2" t="s">
        <v>103</v>
      </c>
      <c r="E14" s="2" t="str">
        <f>VLOOKUP(D14,商品[],2,FALSE)</f>
        <v>ヘッドホン</v>
      </c>
      <c r="F14" s="7">
        <f>VLOOKUP(D14,商品[],3,FALSE)</f>
        <v>7630</v>
      </c>
      <c r="G14" s="4">
        <f>VLOOKUP(D14,商品[],4,FALSE)</f>
        <v>16800</v>
      </c>
      <c r="H14" s="2">
        <v>2</v>
      </c>
      <c r="I14" s="4">
        <f t="shared" si="0"/>
        <v>33600</v>
      </c>
      <c r="J14" s="4">
        <f t="shared" si="1"/>
        <v>15260</v>
      </c>
      <c r="K14" s="4">
        <f t="shared" si="2"/>
        <v>18340</v>
      </c>
    </row>
    <row r="15" spans="1:11" x14ac:dyDescent="0.4">
      <c r="A15" s="3">
        <v>44291</v>
      </c>
      <c r="B15" s="2" t="s">
        <v>89</v>
      </c>
      <c r="C15" s="2" t="str">
        <f>VLOOKUP(B15,店舗[],2,FALSE)</f>
        <v>錦糸町</v>
      </c>
      <c r="D15" s="2" t="s">
        <v>104</v>
      </c>
      <c r="E15" s="2" t="str">
        <f>VLOOKUP(D15,商品[],2,FALSE)</f>
        <v>ポータブルオーディオ</v>
      </c>
      <c r="F15" s="7">
        <f>VLOOKUP(D15,商品[],3,FALSE)</f>
        <v>6400</v>
      </c>
      <c r="G15" s="4">
        <f>VLOOKUP(D15,商品[],4,FALSE)</f>
        <v>13500</v>
      </c>
      <c r="H15" s="2">
        <v>3</v>
      </c>
      <c r="I15" s="4">
        <f t="shared" si="0"/>
        <v>40500</v>
      </c>
      <c r="J15" s="4">
        <f t="shared" si="1"/>
        <v>19200</v>
      </c>
      <c r="K15" s="4">
        <f t="shared" si="2"/>
        <v>21300</v>
      </c>
    </row>
    <row r="16" spans="1:11" x14ac:dyDescent="0.4">
      <c r="A16" s="3">
        <v>44291</v>
      </c>
      <c r="B16" s="2" t="s">
        <v>91</v>
      </c>
      <c r="C16" s="2" t="str">
        <f>VLOOKUP(B16,店舗[],2,FALSE)</f>
        <v>吉祥寺</v>
      </c>
      <c r="D16" s="2" t="s">
        <v>100</v>
      </c>
      <c r="E16" s="2" t="str">
        <f>VLOOKUP(D16,商品[],2,FALSE)</f>
        <v>AVケーブル・プラグ</v>
      </c>
      <c r="F16" s="7">
        <f>VLOOKUP(D16,商品[],3,FALSE)</f>
        <v>16000</v>
      </c>
      <c r="G16" s="4">
        <f>VLOOKUP(D16,商品[],4,FALSE)</f>
        <v>43200</v>
      </c>
      <c r="H16" s="2">
        <v>4</v>
      </c>
      <c r="I16" s="4">
        <f t="shared" si="0"/>
        <v>172800</v>
      </c>
      <c r="J16" s="4">
        <f t="shared" si="1"/>
        <v>64000</v>
      </c>
      <c r="K16" s="4">
        <f t="shared" si="2"/>
        <v>108800</v>
      </c>
    </row>
    <row r="17" spans="1:11" x14ac:dyDescent="0.4">
      <c r="A17" s="3">
        <v>44292</v>
      </c>
      <c r="B17" s="2" t="s">
        <v>102</v>
      </c>
      <c r="C17" s="2" t="str">
        <f>VLOOKUP(B17,店舗[],2,FALSE)</f>
        <v>秋葉原</v>
      </c>
      <c r="D17" s="2" t="s">
        <v>97</v>
      </c>
      <c r="E17" s="2" t="str">
        <f>VLOOKUP(D17,商品[],2,FALSE)</f>
        <v>ポータブルオーディオ</v>
      </c>
      <c r="F17" s="7">
        <f>VLOOKUP(D17,商品[],3,FALSE)</f>
        <v>6340</v>
      </c>
      <c r="G17" s="4">
        <f>VLOOKUP(D17,商品[],4,FALSE)</f>
        <v>13500</v>
      </c>
      <c r="H17" s="2">
        <v>2</v>
      </c>
      <c r="I17" s="4">
        <f t="shared" si="0"/>
        <v>27000</v>
      </c>
      <c r="J17" s="4">
        <f t="shared" si="1"/>
        <v>12680</v>
      </c>
      <c r="K17" s="4">
        <f t="shared" si="2"/>
        <v>14320</v>
      </c>
    </row>
    <row r="18" spans="1:11" x14ac:dyDescent="0.4">
      <c r="A18" s="3">
        <v>44292</v>
      </c>
      <c r="B18" s="2" t="s">
        <v>91</v>
      </c>
      <c r="C18" s="2" t="str">
        <f>VLOOKUP(B18,店舗[],2,FALSE)</f>
        <v>吉祥寺</v>
      </c>
      <c r="D18" s="2" t="s">
        <v>95</v>
      </c>
      <c r="E18" s="2" t="str">
        <f>VLOOKUP(D18,商品[],2,FALSE)</f>
        <v>スピーカー</v>
      </c>
      <c r="F18" s="7">
        <f>VLOOKUP(D18,商品[],3,FALSE)</f>
        <v>12100</v>
      </c>
      <c r="G18" s="4">
        <f>VLOOKUP(D18,商品[],4,FALSE)</f>
        <v>25000</v>
      </c>
      <c r="H18" s="2">
        <v>3</v>
      </c>
      <c r="I18" s="4">
        <f t="shared" si="0"/>
        <v>75000</v>
      </c>
      <c r="J18" s="4">
        <f t="shared" si="1"/>
        <v>36300</v>
      </c>
      <c r="K18" s="4">
        <f t="shared" si="2"/>
        <v>38700</v>
      </c>
    </row>
    <row r="19" spans="1:11" x14ac:dyDescent="0.4">
      <c r="A19" s="3">
        <v>44292</v>
      </c>
      <c r="B19" s="2" t="s">
        <v>98</v>
      </c>
      <c r="C19" s="2" t="str">
        <f>VLOOKUP(B19,店舗[],2,FALSE)</f>
        <v>横浜</v>
      </c>
      <c r="D19" s="2" t="s">
        <v>100</v>
      </c>
      <c r="E19" s="2" t="str">
        <f>VLOOKUP(D19,商品[],2,FALSE)</f>
        <v>AVケーブル・プラグ</v>
      </c>
      <c r="F19" s="7">
        <f>VLOOKUP(D19,商品[],3,FALSE)</f>
        <v>16000</v>
      </c>
      <c r="G19" s="4">
        <f>VLOOKUP(D19,商品[],4,FALSE)</f>
        <v>43200</v>
      </c>
      <c r="H19" s="2">
        <v>3</v>
      </c>
      <c r="I19" s="4">
        <f t="shared" si="0"/>
        <v>129600</v>
      </c>
      <c r="J19" s="4">
        <f t="shared" si="1"/>
        <v>48000</v>
      </c>
      <c r="K19" s="4">
        <f t="shared" si="2"/>
        <v>81600</v>
      </c>
    </row>
    <row r="20" spans="1:11" x14ac:dyDescent="0.4">
      <c r="A20" s="3">
        <v>44293</v>
      </c>
      <c r="B20" s="2" t="s">
        <v>98</v>
      </c>
      <c r="C20" s="2" t="str">
        <f>VLOOKUP(B20,店舗[],2,FALSE)</f>
        <v>横浜</v>
      </c>
      <c r="D20" s="2" t="s">
        <v>105</v>
      </c>
      <c r="E20" s="2" t="str">
        <f>VLOOKUP(D20,商品[],2,FALSE)</f>
        <v>スピーカー</v>
      </c>
      <c r="F20" s="7">
        <f>VLOOKUP(D20,商品[],3,FALSE)</f>
        <v>13890</v>
      </c>
      <c r="G20" s="4">
        <f>VLOOKUP(D20,商品[],4,FALSE)</f>
        <v>30400</v>
      </c>
      <c r="H20" s="2">
        <v>2</v>
      </c>
      <c r="I20" s="4">
        <f t="shared" si="0"/>
        <v>60800</v>
      </c>
      <c r="J20" s="4">
        <f t="shared" si="1"/>
        <v>27780</v>
      </c>
      <c r="K20" s="4">
        <f t="shared" si="2"/>
        <v>33020</v>
      </c>
    </row>
    <row r="21" spans="1:11" x14ac:dyDescent="0.4">
      <c r="A21" s="3">
        <v>44293</v>
      </c>
      <c r="B21" s="2" t="s">
        <v>91</v>
      </c>
      <c r="C21" s="2" t="str">
        <f>VLOOKUP(B21,店舗[],2,FALSE)</f>
        <v>吉祥寺</v>
      </c>
      <c r="D21" s="2" t="s">
        <v>100</v>
      </c>
      <c r="E21" s="2" t="str">
        <f>VLOOKUP(D21,商品[],2,FALSE)</f>
        <v>AVケーブル・プラグ</v>
      </c>
      <c r="F21" s="7">
        <f>VLOOKUP(D21,商品[],3,FALSE)</f>
        <v>16000</v>
      </c>
      <c r="G21" s="4">
        <f>VLOOKUP(D21,商品[],4,FALSE)</f>
        <v>43200</v>
      </c>
      <c r="H21" s="2">
        <v>2</v>
      </c>
      <c r="I21" s="4">
        <f t="shared" si="0"/>
        <v>86400</v>
      </c>
      <c r="J21" s="4">
        <f t="shared" si="1"/>
        <v>32000</v>
      </c>
      <c r="K21" s="4">
        <f t="shared" si="2"/>
        <v>54400</v>
      </c>
    </row>
    <row r="22" spans="1:11" x14ac:dyDescent="0.4">
      <c r="A22" s="3">
        <v>44294</v>
      </c>
      <c r="B22" s="2" t="s">
        <v>89</v>
      </c>
      <c r="C22" s="2" t="str">
        <f>VLOOKUP(B22,店舗[],2,FALSE)</f>
        <v>錦糸町</v>
      </c>
      <c r="D22" s="2" t="s">
        <v>106</v>
      </c>
      <c r="E22" s="2" t="str">
        <f>VLOOKUP(D22,商品[],2,FALSE)</f>
        <v>ヘッドホン</v>
      </c>
      <c r="F22" s="7">
        <f>VLOOKUP(D22,商品[],3,FALSE)</f>
        <v>6600</v>
      </c>
      <c r="G22" s="4">
        <f>VLOOKUP(D22,商品[],4,FALSE)</f>
        <v>16800</v>
      </c>
      <c r="H22" s="2">
        <v>1</v>
      </c>
      <c r="I22" s="4">
        <f t="shared" si="0"/>
        <v>16800</v>
      </c>
      <c r="J22" s="4">
        <f t="shared" si="1"/>
        <v>6600</v>
      </c>
      <c r="K22" s="4">
        <f t="shared" si="2"/>
        <v>10200</v>
      </c>
    </row>
    <row r="23" spans="1:11" x14ac:dyDescent="0.4">
      <c r="A23" s="3">
        <v>44294</v>
      </c>
      <c r="B23" s="2" t="s">
        <v>89</v>
      </c>
      <c r="C23" s="2" t="str">
        <f>VLOOKUP(B23,店舗[],2,FALSE)</f>
        <v>錦糸町</v>
      </c>
      <c r="D23" s="2" t="s">
        <v>107</v>
      </c>
      <c r="E23" s="2" t="str">
        <f>VLOOKUP(D23,商品[],2,FALSE)</f>
        <v>セットコンポ</v>
      </c>
      <c r="F23" s="7">
        <f>VLOOKUP(D23,商品[],3,FALSE)</f>
        <v>14060</v>
      </c>
      <c r="G23" s="4">
        <f>VLOOKUP(D23,商品[],4,FALSE)</f>
        <v>38000</v>
      </c>
      <c r="H23" s="2">
        <v>3</v>
      </c>
      <c r="I23" s="4">
        <f t="shared" si="0"/>
        <v>114000</v>
      </c>
      <c r="J23" s="4">
        <f t="shared" si="1"/>
        <v>42180</v>
      </c>
      <c r="K23" s="4">
        <f t="shared" si="2"/>
        <v>71820</v>
      </c>
    </row>
    <row r="24" spans="1:11" x14ac:dyDescent="0.4">
      <c r="A24" s="3">
        <v>44294</v>
      </c>
      <c r="B24" s="2" t="s">
        <v>94</v>
      </c>
      <c r="C24" s="2" t="str">
        <f>VLOOKUP(B24,店舗[],2,FALSE)</f>
        <v>新宿</v>
      </c>
      <c r="D24" s="2" t="s">
        <v>95</v>
      </c>
      <c r="E24" s="2" t="str">
        <f>VLOOKUP(D24,商品[],2,FALSE)</f>
        <v>スピーカー</v>
      </c>
      <c r="F24" s="7">
        <f>VLOOKUP(D24,商品[],3,FALSE)</f>
        <v>12100</v>
      </c>
      <c r="G24" s="4">
        <f>VLOOKUP(D24,商品[],4,FALSE)</f>
        <v>25000</v>
      </c>
      <c r="H24" s="2">
        <v>3</v>
      </c>
      <c r="I24" s="4">
        <f t="shared" si="0"/>
        <v>75000</v>
      </c>
      <c r="J24" s="4">
        <f t="shared" si="1"/>
        <v>36300</v>
      </c>
      <c r="K24" s="4">
        <f t="shared" si="2"/>
        <v>38700</v>
      </c>
    </row>
    <row r="25" spans="1:11" x14ac:dyDescent="0.4">
      <c r="A25" s="3">
        <v>44294</v>
      </c>
      <c r="B25" s="2" t="s">
        <v>89</v>
      </c>
      <c r="C25" s="2" t="str">
        <f>VLOOKUP(B25,店舗[],2,FALSE)</f>
        <v>錦糸町</v>
      </c>
      <c r="D25" s="2" t="s">
        <v>95</v>
      </c>
      <c r="E25" s="2" t="str">
        <f>VLOOKUP(D25,商品[],2,FALSE)</f>
        <v>スピーカー</v>
      </c>
      <c r="F25" s="7">
        <f>VLOOKUP(D25,商品[],3,FALSE)</f>
        <v>12100</v>
      </c>
      <c r="G25" s="4">
        <f>VLOOKUP(D25,商品[],4,FALSE)</f>
        <v>25000</v>
      </c>
      <c r="H25" s="2">
        <v>3</v>
      </c>
      <c r="I25" s="4">
        <f t="shared" si="0"/>
        <v>75000</v>
      </c>
      <c r="J25" s="4">
        <f t="shared" si="1"/>
        <v>36300</v>
      </c>
      <c r="K25" s="4">
        <f t="shared" si="2"/>
        <v>38700</v>
      </c>
    </row>
    <row r="26" spans="1:11" x14ac:dyDescent="0.4">
      <c r="A26" s="3">
        <v>44295</v>
      </c>
      <c r="B26" s="2" t="s">
        <v>94</v>
      </c>
      <c r="C26" s="2" t="str">
        <f>VLOOKUP(B26,店舗[],2,FALSE)</f>
        <v>新宿</v>
      </c>
      <c r="D26" s="2" t="s">
        <v>108</v>
      </c>
      <c r="E26" s="2" t="str">
        <f>VLOOKUP(D26,商品[],2,FALSE)</f>
        <v>ヘッドホン</v>
      </c>
      <c r="F26" s="7">
        <f>VLOOKUP(D26,商品[],3,FALSE)</f>
        <v>6720</v>
      </c>
      <c r="G26" s="4">
        <f>VLOOKUP(D26,商品[],4,FALSE)</f>
        <v>16800</v>
      </c>
      <c r="H26" s="2">
        <v>1</v>
      </c>
      <c r="I26" s="4">
        <f t="shared" si="0"/>
        <v>16800</v>
      </c>
      <c r="J26" s="4">
        <f t="shared" si="1"/>
        <v>6720</v>
      </c>
      <c r="K26" s="4">
        <f t="shared" si="2"/>
        <v>10080</v>
      </c>
    </row>
    <row r="27" spans="1:11" x14ac:dyDescent="0.4">
      <c r="A27" s="3">
        <v>44295</v>
      </c>
      <c r="B27" s="2" t="s">
        <v>91</v>
      </c>
      <c r="C27" s="2" t="str">
        <f>VLOOKUP(B27,店舗[],2,FALSE)</f>
        <v>吉祥寺</v>
      </c>
      <c r="D27" s="2" t="s">
        <v>109</v>
      </c>
      <c r="E27" s="2" t="str">
        <f>VLOOKUP(D27,商品[],2,FALSE)</f>
        <v>スピーカー</v>
      </c>
      <c r="F27" s="7">
        <f>VLOOKUP(D27,商品[],3,FALSE)</f>
        <v>12500</v>
      </c>
      <c r="G27" s="4">
        <f>VLOOKUP(D27,商品[],4,FALSE)</f>
        <v>25500</v>
      </c>
      <c r="H27" s="2">
        <v>1</v>
      </c>
      <c r="I27" s="4">
        <f t="shared" si="0"/>
        <v>25500</v>
      </c>
      <c r="J27" s="4">
        <f t="shared" si="1"/>
        <v>12500</v>
      </c>
      <c r="K27" s="4">
        <f t="shared" si="2"/>
        <v>13000</v>
      </c>
    </row>
    <row r="28" spans="1:11" x14ac:dyDescent="0.4">
      <c r="A28" s="3">
        <v>44295</v>
      </c>
      <c r="B28" s="2" t="s">
        <v>101</v>
      </c>
      <c r="C28" s="2" t="str">
        <f>VLOOKUP(B28,店舗[],2,FALSE)</f>
        <v>八王子</v>
      </c>
      <c r="D28" s="2" t="s">
        <v>110</v>
      </c>
      <c r="E28" s="2" t="str">
        <f>VLOOKUP(D28,商品[],2,FALSE)</f>
        <v>ポータブルオーディオ</v>
      </c>
      <c r="F28" s="7">
        <f>VLOOKUP(D28,商品[],3,FALSE)</f>
        <v>6800</v>
      </c>
      <c r="G28" s="4">
        <f>VLOOKUP(D28,商品[],4,FALSE)</f>
        <v>13500</v>
      </c>
      <c r="H28" s="2">
        <v>2</v>
      </c>
      <c r="I28" s="4">
        <f t="shared" si="0"/>
        <v>27000</v>
      </c>
      <c r="J28" s="4">
        <f t="shared" si="1"/>
        <v>13600</v>
      </c>
      <c r="K28" s="4">
        <f t="shared" si="2"/>
        <v>13400</v>
      </c>
    </row>
    <row r="29" spans="1:11" x14ac:dyDescent="0.4">
      <c r="A29" s="3">
        <v>44295</v>
      </c>
      <c r="B29" s="2" t="s">
        <v>98</v>
      </c>
      <c r="C29" s="2" t="str">
        <f>VLOOKUP(B29,店舗[],2,FALSE)</f>
        <v>横浜</v>
      </c>
      <c r="D29" s="2" t="s">
        <v>111</v>
      </c>
      <c r="E29" s="2" t="str">
        <f>VLOOKUP(D29,商品[],2,FALSE)</f>
        <v>ヘッドホン</v>
      </c>
      <c r="F29" s="7">
        <f>VLOOKUP(D29,商品[],3,FALSE)</f>
        <v>10080</v>
      </c>
      <c r="G29" s="4">
        <f>VLOOKUP(D29,商品[],4,FALSE)</f>
        <v>16800</v>
      </c>
      <c r="H29" s="2">
        <v>2</v>
      </c>
      <c r="I29" s="4">
        <f t="shared" si="0"/>
        <v>33600</v>
      </c>
      <c r="J29" s="4">
        <f t="shared" si="1"/>
        <v>20160</v>
      </c>
      <c r="K29" s="4">
        <f t="shared" si="2"/>
        <v>13440</v>
      </c>
    </row>
    <row r="30" spans="1:11" x14ac:dyDescent="0.4">
      <c r="A30" s="3">
        <v>44295</v>
      </c>
      <c r="B30" s="2" t="s">
        <v>89</v>
      </c>
      <c r="C30" s="2" t="str">
        <f>VLOOKUP(B30,店舗[],2,FALSE)</f>
        <v>錦糸町</v>
      </c>
      <c r="D30" s="2" t="s">
        <v>112</v>
      </c>
      <c r="E30" s="2" t="str">
        <f>VLOOKUP(D30,商品[],2,FALSE)</f>
        <v>ポータブルオーディオ</v>
      </c>
      <c r="F30" s="7">
        <f>VLOOKUP(D30,商品[],3,FALSE)</f>
        <v>8525</v>
      </c>
      <c r="G30" s="4">
        <f>VLOOKUP(D30,商品[],4,FALSE)</f>
        <v>15500</v>
      </c>
      <c r="H30" s="2">
        <v>2</v>
      </c>
      <c r="I30" s="4">
        <f t="shared" si="0"/>
        <v>31000</v>
      </c>
      <c r="J30" s="4">
        <f t="shared" si="1"/>
        <v>17050</v>
      </c>
      <c r="K30" s="4">
        <f t="shared" si="2"/>
        <v>13950</v>
      </c>
    </row>
    <row r="31" spans="1:11" x14ac:dyDescent="0.4">
      <c r="A31" s="3">
        <v>44295</v>
      </c>
      <c r="B31" s="2" t="s">
        <v>98</v>
      </c>
      <c r="C31" s="2" t="str">
        <f>VLOOKUP(B31,店舗[],2,FALSE)</f>
        <v>横浜</v>
      </c>
      <c r="D31" s="2" t="s">
        <v>113</v>
      </c>
      <c r="E31" s="2" t="str">
        <f>VLOOKUP(D31,商品[],2,FALSE)</f>
        <v>スピーカー</v>
      </c>
      <c r="F31" s="7">
        <f>VLOOKUP(D31,商品[],3,FALSE)</f>
        <v>12250</v>
      </c>
      <c r="G31" s="4">
        <f>VLOOKUP(D31,商品[],4,FALSE)</f>
        <v>25000</v>
      </c>
      <c r="H31" s="2">
        <v>3</v>
      </c>
      <c r="I31" s="4">
        <f t="shared" si="0"/>
        <v>75000</v>
      </c>
      <c r="J31" s="4">
        <f t="shared" si="1"/>
        <v>36750</v>
      </c>
      <c r="K31" s="4">
        <f t="shared" si="2"/>
        <v>38250</v>
      </c>
    </row>
    <row r="32" spans="1:11" x14ac:dyDescent="0.4">
      <c r="A32" s="3">
        <v>44295</v>
      </c>
      <c r="B32" s="2" t="s">
        <v>102</v>
      </c>
      <c r="C32" s="2" t="str">
        <f>VLOOKUP(B32,店舗[],2,FALSE)</f>
        <v>秋葉原</v>
      </c>
      <c r="D32" s="2" t="s">
        <v>114</v>
      </c>
      <c r="E32" s="2" t="str">
        <f>VLOOKUP(D32,商品[],2,FALSE)</f>
        <v>スピーカー</v>
      </c>
      <c r="F32" s="7">
        <f>VLOOKUP(D32,商品[],3,FALSE)</f>
        <v>7010</v>
      </c>
      <c r="G32" s="4">
        <f>VLOOKUP(D32,商品[],4,FALSE)</f>
        <v>17500</v>
      </c>
      <c r="H32" s="2">
        <v>3</v>
      </c>
      <c r="I32" s="4">
        <f t="shared" si="0"/>
        <v>52500</v>
      </c>
      <c r="J32" s="4">
        <f t="shared" si="1"/>
        <v>21030</v>
      </c>
      <c r="K32" s="4">
        <f t="shared" si="2"/>
        <v>31470</v>
      </c>
    </row>
    <row r="33" spans="1:11" x14ac:dyDescent="0.4">
      <c r="A33" s="3">
        <v>44295</v>
      </c>
      <c r="B33" s="2" t="s">
        <v>91</v>
      </c>
      <c r="C33" s="2" t="str">
        <f>VLOOKUP(B33,店舗[],2,FALSE)</f>
        <v>吉祥寺</v>
      </c>
      <c r="D33" s="2" t="s">
        <v>115</v>
      </c>
      <c r="E33" s="2" t="str">
        <f>VLOOKUP(D33,商品[],2,FALSE)</f>
        <v>AVケーブル・プラグ</v>
      </c>
      <c r="F33" s="7">
        <f>VLOOKUP(D33,商品[],3,FALSE)</f>
        <v>21500</v>
      </c>
      <c r="G33" s="4">
        <f>VLOOKUP(D33,商品[],4,FALSE)</f>
        <v>43200</v>
      </c>
      <c r="H33" s="2">
        <v>3</v>
      </c>
      <c r="I33" s="4">
        <f t="shared" si="0"/>
        <v>129600</v>
      </c>
      <c r="J33" s="4">
        <f t="shared" si="1"/>
        <v>64500</v>
      </c>
      <c r="K33" s="4">
        <f t="shared" si="2"/>
        <v>65100</v>
      </c>
    </row>
    <row r="34" spans="1:11" x14ac:dyDescent="0.4">
      <c r="A34" s="3">
        <v>44296</v>
      </c>
      <c r="B34" s="2" t="s">
        <v>98</v>
      </c>
      <c r="C34" s="2" t="str">
        <f>VLOOKUP(B34,店舗[],2,FALSE)</f>
        <v>横浜</v>
      </c>
      <c r="D34" s="2" t="s">
        <v>116</v>
      </c>
      <c r="E34" s="2" t="str">
        <f>VLOOKUP(D34,商品[],2,FALSE)</f>
        <v>ポータブルオーディオ</v>
      </c>
      <c r="F34" s="7">
        <f>VLOOKUP(D34,商品[],3,FALSE)</f>
        <v>5500</v>
      </c>
      <c r="G34" s="4">
        <f>VLOOKUP(D34,商品[],4,FALSE)</f>
        <v>13500</v>
      </c>
      <c r="H34" s="2">
        <v>1</v>
      </c>
      <c r="I34" s="4">
        <f t="shared" si="0"/>
        <v>13500</v>
      </c>
      <c r="J34" s="4">
        <f t="shared" si="1"/>
        <v>5500</v>
      </c>
      <c r="K34" s="4">
        <f t="shared" si="2"/>
        <v>8000</v>
      </c>
    </row>
    <row r="35" spans="1:11" x14ac:dyDescent="0.4">
      <c r="A35" s="3">
        <v>44296</v>
      </c>
      <c r="B35" s="2" t="s">
        <v>102</v>
      </c>
      <c r="C35" s="2" t="str">
        <f>VLOOKUP(B35,店舗[],2,FALSE)</f>
        <v>秋葉原</v>
      </c>
      <c r="D35" s="2" t="s">
        <v>117</v>
      </c>
      <c r="E35" s="2" t="str">
        <f>VLOOKUP(D35,商品[],2,FALSE)</f>
        <v>ヘッドホン</v>
      </c>
      <c r="F35" s="7">
        <f>VLOOKUP(D35,商品[],3,FALSE)</f>
        <v>7820</v>
      </c>
      <c r="G35" s="4">
        <f>VLOOKUP(D35,商品[],4,FALSE)</f>
        <v>16800</v>
      </c>
      <c r="H35" s="2">
        <v>1</v>
      </c>
      <c r="I35" s="4">
        <f t="shared" si="0"/>
        <v>16800</v>
      </c>
      <c r="J35" s="4">
        <f t="shared" si="1"/>
        <v>7820</v>
      </c>
      <c r="K35" s="4">
        <f t="shared" si="2"/>
        <v>8980</v>
      </c>
    </row>
    <row r="36" spans="1:11" x14ac:dyDescent="0.4">
      <c r="A36" s="3">
        <v>44296</v>
      </c>
      <c r="B36" s="2" t="s">
        <v>94</v>
      </c>
      <c r="C36" s="2" t="str">
        <f>VLOOKUP(B36,店舗[],2,FALSE)</f>
        <v>新宿</v>
      </c>
      <c r="D36" s="2" t="s">
        <v>116</v>
      </c>
      <c r="E36" s="2" t="str">
        <f>VLOOKUP(D36,商品[],2,FALSE)</f>
        <v>ポータブルオーディオ</v>
      </c>
      <c r="F36" s="7">
        <f>VLOOKUP(D36,商品[],3,FALSE)</f>
        <v>5500</v>
      </c>
      <c r="G36" s="4">
        <f>VLOOKUP(D36,商品[],4,FALSE)</f>
        <v>13500</v>
      </c>
      <c r="H36" s="2">
        <v>2</v>
      </c>
      <c r="I36" s="4">
        <f t="shared" si="0"/>
        <v>27000</v>
      </c>
      <c r="J36" s="4">
        <f t="shared" si="1"/>
        <v>11000</v>
      </c>
      <c r="K36" s="4">
        <f t="shared" si="2"/>
        <v>16000</v>
      </c>
    </row>
    <row r="37" spans="1:11" x14ac:dyDescent="0.4">
      <c r="A37" s="3">
        <v>44296</v>
      </c>
      <c r="B37" s="2" t="s">
        <v>91</v>
      </c>
      <c r="C37" s="2" t="str">
        <f>VLOOKUP(B37,店舗[],2,FALSE)</f>
        <v>吉祥寺</v>
      </c>
      <c r="D37" s="2" t="s">
        <v>118</v>
      </c>
      <c r="E37" s="2" t="str">
        <f>VLOOKUP(D37,商品[],2,FALSE)</f>
        <v>スピーカー</v>
      </c>
      <c r="F37" s="7">
        <f>VLOOKUP(D37,商品[],3,FALSE)</f>
        <v>7500</v>
      </c>
      <c r="G37" s="4">
        <f>VLOOKUP(D37,商品[],4,FALSE)</f>
        <v>17500</v>
      </c>
      <c r="H37" s="2">
        <v>2</v>
      </c>
      <c r="I37" s="4">
        <f t="shared" si="0"/>
        <v>35000</v>
      </c>
      <c r="J37" s="4">
        <f t="shared" si="1"/>
        <v>15000</v>
      </c>
      <c r="K37" s="4">
        <f t="shared" si="2"/>
        <v>20000</v>
      </c>
    </row>
    <row r="38" spans="1:11" x14ac:dyDescent="0.4">
      <c r="A38" s="3">
        <v>44297</v>
      </c>
      <c r="B38" s="2" t="s">
        <v>89</v>
      </c>
      <c r="C38" s="2" t="str">
        <f>VLOOKUP(B38,店舗[],2,FALSE)</f>
        <v>錦糸町</v>
      </c>
      <c r="D38" s="2" t="s">
        <v>90</v>
      </c>
      <c r="E38" s="2" t="str">
        <f>VLOOKUP(D38,商品[],2,FALSE)</f>
        <v>ポータブルオーディオ</v>
      </c>
      <c r="F38" s="7">
        <f>VLOOKUP(D38,商品[],3,FALSE)</f>
        <v>6400</v>
      </c>
      <c r="G38" s="4">
        <f>VLOOKUP(D38,商品[],4,FALSE)</f>
        <v>13500</v>
      </c>
      <c r="H38" s="2">
        <v>1</v>
      </c>
      <c r="I38" s="4">
        <f t="shared" si="0"/>
        <v>13500</v>
      </c>
      <c r="J38" s="4">
        <f t="shared" si="1"/>
        <v>6400</v>
      </c>
      <c r="K38" s="4">
        <f t="shared" si="2"/>
        <v>7100</v>
      </c>
    </row>
    <row r="39" spans="1:11" x14ac:dyDescent="0.4">
      <c r="A39" s="3">
        <v>44297</v>
      </c>
      <c r="B39" s="2" t="s">
        <v>89</v>
      </c>
      <c r="C39" s="2" t="str">
        <f>VLOOKUP(B39,店舗[],2,FALSE)</f>
        <v>錦糸町</v>
      </c>
      <c r="D39" s="2" t="s">
        <v>96</v>
      </c>
      <c r="E39" s="2" t="str">
        <f>VLOOKUP(D39,商品[],2,FALSE)</f>
        <v>ヘッドホン</v>
      </c>
      <c r="F39" s="7">
        <f>VLOOKUP(D39,商品[],3,FALSE)</f>
        <v>7560</v>
      </c>
      <c r="G39" s="4">
        <f>VLOOKUP(D39,商品[],4,FALSE)</f>
        <v>16800</v>
      </c>
      <c r="H39" s="2">
        <v>2</v>
      </c>
      <c r="I39" s="4">
        <f t="shared" si="0"/>
        <v>33600</v>
      </c>
      <c r="J39" s="4">
        <f t="shared" si="1"/>
        <v>15120</v>
      </c>
      <c r="K39" s="4">
        <f t="shared" si="2"/>
        <v>18480</v>
      </c>
    </row>
    <row r="40" spans="1:11" x14ac:dyDescent="0.4">
      <c r="A40" s="3">
        <v>44297</v>
      </c>
      <c r="B40" s="2" t="s">
        <v>94</v>
      </c>
      <c r="C40" s="2" t="str">
        <f>VLOOKUP(B40,店舗[],2,FALSE)</f>
        <v>新宿</v>
      </c>
      <c r="D40" s="2" t="s">
        <v>92</v>
      </c>
      <c r="E40" s="2" t="str">
        <f>VLOOKUP(D40,商品[],2,FALSE)</f>
        <v>スピーカー</v>
      </c>
      <c r="F40" s="7">
        <f>VLOOKUP(D40,商品[],3,FALSE)</f>
        <v>17200</v>
      </c>
      <c r="G40" s="4">
        <f>VLOOKUP(D40,商品[],4,FALSE)</f>
        <v>30400</v>
      </c>
      <c r="H40" s="2">
        <v>2</v>
      </c>
      <c r="I40" s="4">
        <f t="shared" si="0"/>
        <v>60800</v>
      </c>
      <c r="J40" s="4">
        <f t="shared" si="1"/>
        <v>34400</v>
      </c>
      <c r="K40" s="4">
        <f t="shared" si="2"/>
        <v>26400</v>
      </c>
    </row>
    <row r="41" spans="1:11" x14ac:dyDescent="0.4">
      <c r="A41" s="3">
        <v>44297</v>
      </c>
      <c r="B41" s="2" t="s">
        <v>101</v>
      </c>
      <c r="C41" s="2" t="str">
        <f>VLOOKUP(B41,店舗[],2,FALSE)</f>
        <v>八王子</v>
      </c>
      <c r="D41" s="2" t="s">
        <v>93</v>
      </c>
      <c r="E41" s="2" t="str">
        <f>VLOOKUP(D41,商品[],2,FALSE)</f>
        <v>ポータブルオーディオ</v>
      </c>
      <c r="F41" s="7">
        <f>VLOOKUP(D41,商品[],3,FALSE)</f>
        <v>6800</v>
      </c>
      <c r="G41" s="4">
        <f>VLOOKUP(D41,商品[],4,FALSE)</f>
        <v>13500</v>
      </c>
      <c r="H41" s="2">
        <v>3</v>
      </c>
      <c r="I41" s="4">
        <f t="shared" si="0"/>
        <v>40500</v>
      </c>
      <c r="J41" s="4">
        <f t="shared" si="1"/>
        <v>20400</v>
      </c>
      <c r="K41" s="4">
        <f t="shared" si="2"/>
        <v>20100</v>
      </c>
    </row>
    <row r="42" spans="1:11" x14ac:dyDescent="0.4">
      <c r="A42" s="3">
        <v>44297</v>
      </c>
      <c r="B42" s="2" t="s">
        <v>102</v>
      </c>
      <c r="C42" s="2" t="str">
        <f>VLOOKUP(B42,店舗[],2,FALSE)</f>
        <v>秋葉原</v>
      </c>
      <c r="D42" s="2" t="s">
        <v>119</v>
      </c>
      <c r="E42" s="2" t="str">
        <f>VLOOKUP(D42,商品[],2,FALSE)</f>
        <v>スピーカー</v>
      </c>
      <c r="F42" s="7">
        <f>VLOOKUP(D42,商品[],3,FALSE)</f>
        <v>12800</v>
      </c>
      <c r="G42" s="4">
        <f>VLOOKUP(D42,商品[],4,FALSE)</f>
        <v>30400</v>
      </c>
      <c r="H42" s="2">
        <v>3</v>
      </c>
      <c r="I42" s="4">
        <f t="shared" si="0"/>
        <v>91200</v>
      </c>
      <c r="J42" s="4">
        <f t="shared" si="1"/>
        <v>38400</v>
      </c>
      <c r="K42" s="4">
        <f t="shared" si="2"/>
        <v>52800</v>
      </c>
    </row>
    <row r="43" spans="1:11" x14ac:dyDescent="0.4">
      <c r="A43" s="3">
        <v>44298</v>
      </c>
      <c r="B43" s="2" t="s">
        <v>102</v>
      </c>
      <c r="C43" s="2" t="str">
        <f>VLOOKUP(B43,店舗[],2,FALSE)</f>
        <v>秋葉原</v>
      </c>
      <c r="D43" s="2" t="s">
        <v>120</v>
      </c>
      <c r="E43" s="2" t="str">
        <f>VLOOKUP(D43,商品[],2,FALSE)</f>
        <v>AVケーブル・プラグ</v>
      </c>
      <c r="F43" s="7">
        <f>VLOOKUP(D43,商品[],3,FALSE)</f>
        <v>16800</v>
      </c>
      <c r="G43" s="4">
        <f>VLOOKUP(D43,商品[],4,FALSE)</f>
        <v>43200</v>
      </c>
      <c r="H43" s="2">
        <v>1</v>
      </c>
      <c r="I43" s="4">
        <f t="shared" si="0"/>
        <v>43200</v>
      </c>
      <c r="J43" s="4">
        <f t="shared" si="1"/>
        <v>16800</v>
      </c>
      <c r="K43" s="4">
        <f t="shared" si="2"/>
        <v>26400</v>
      </c>
    </row>
    <row r="44" spans="1:11" x14ac:dyDescent="0.4">
      <c r="A44" s="3">
        <v>44299</v>
      </c>
      <c r="B44" s="2" t="s">
        <v>101</v>
      </c>
      <c r="C44" s="2" t="str">
        <f>VLOOKUP(B44,店舗[],2,FALSE)</f>
        <v>八王子</v>
      </c>
      <c r="D44" s="2" t="s">
        <v>121</v>
      </c>
      <c r="E44" s="2" t="str">
        <f>VLOOKUP(D44,商品[],2,FALSE)</f>
        <v>ポータブルオーディオ</v>
      </c>
      <c r="F44" s="7">
        <f>VLOOKUP(D44,商品[],3,FALSE)</f>
        <v>6340</v>
      </c>
      <c r="G44" s="4">
        <f>VLOOKUP(D44,商品[],4,FALSE)</f>
        <v>13500</v>
      </c>
      <c r="H44" s="2">
        <v>1</v>
      </c>
      <c r="I44" s="4">
        <f t="shared" si="0"/>
        <v>13500</v>
      </c>
      <c r="J44" s="4">
        <f t="shared" si="1"/>
        <v>6340</v>
      </c>
      <c r="K44" s="4">
        <f t="shared" si="2"/>
        <v>7160</v>
      </c>
    </row>
    <row r="45" spans="1:11" x14ac:dyDescent="0.4">
      <c r="A45" s="3">
        <v>44299</v>
      </c>
      <c r="B45" s="2" t="s">
        <v>91</v>
      </c>
      <c r="C45" s="2" t="str">
        <f>VLOOKUP(B45,店舗[],2,FALSE)</f>
        <v>吉祥寺</v>
      </c>
      <c r="D45" s="2" t="s">
        <v>99</v>
      </c>
      <c r="E45" s="2" t="str">
        <f>VLOOKUP(D45,商品[],2,FALSE)</f>
        <v>ヘッドホン</v>
      </c>
      <c r="F45" s="7">
        <f>VLOOKUP(D45,商品[],3,FALSE)</f>
        <v>8010</v>
      </c>
      <c r="G45" s="4">
        <f>VLOOKUP(D45,商品[],4,FALSE)</f>
        <v>16800</v>
      </c>
      <c r="H45" s="2">
        <v>3</v>
      </c>
      <c r="I45" s="4">
        <f t="shared" si="0"/>
        <v>50400</v>
      </c>
      <c r="J45" s="4">
        <f t="shared" si="1"/>
        <v>24030</v>
      </c>
      <c r="K45" s="4">
        <f t="shared" si="2"/>
        <v>26370</v>
      </c>
    </row>
    <row r="46" spans="1:11" x14ac:dyDescent="0.4">
      <c r="A46" s="3">
        <v>44299</v>
      </c>
      <c r="B46" s="2" t="s">
        <v>102</v>
      </c>
      <c r="C46" s="2" t="str">
        <f>VLOOKUP(B46,店舗[],2,FALSE)</f>
        <v>秋葉原</v>
      </c>
      <c r="D46" s="2" t="s">
        <v>122</v>
      </c>
      <c r="E46" s="2" t="str">
        <f>VLOOKUP(D46,商品[],2,FALSE)</f>
        <v>スピーカー</v>
      </c>
      <c r="F46" s="7">
        <f>VLOOKUP(D46,商品[],3,FALSE)</f>
        <v>17200</v>
      </c>
      <c r="G46" s="4">
        <f>VLOOKUP(D46,商品[],4,FALSE)</f>
        <v>30400</v>
      </c>
      <c r="H46" s="2">
        <v>3</v>
      </c>
      <c r="I46" s="4">
        <f t="shared" si="0"/>
        <v>91200</v>
      </c>
      <c r="J46" s="4">
        <f t="shared" si="1"/>
        <v>51600</v>
      </c>
      <c r="K46" s="4">
        <f t="shared" si="2"/>
        <v>39600</v>
      </c>
    </row>
    <row r="47" spans="1:11" x14ac:dyDescent="0.4">
      <c r="A47" s="3">
        <v>44300</v>
      </c>
      <c r="B47" s="2" t="s">
        <v>94</v>
      </c>
      <c r="C47" s="2" t="str">
        <f>VLOOKUP(B47,店舗[],2,FALSE)</f>
        <v>新宿</v>
      </c>
      <c r="D47" s="2" t="s">
        <v>95</v>
      </c>
      <c r="E47" s="2" t="str">
        <f>VLOOKUP(D47,商品[],2,FALSE)</f>
        <v>スピーカー</v>
      </c>
      <c r="F47" s="7">
        <f>VLOOKUP(D47,商品[],3,FALSE)</f>
        <v>12100</v>
      </c>
      <c r="G47" s="4">
        <f>VLOOKUP(D47,商品[],4,FALSE)</f>
        <v>25000</v>
      </c>
      <c r="H47" s="2">
        <v>2</v>
      </c>
      <c r="I47" s="4">
        <f t="shared" si="0"/>
        <v>50000</v>
      </c>
      <c r="J47" s="4">
        <f t="shared" si="1"/>
        <v>24200</v>
      </c>
      <c r="K47" s="4">
        <f t="shared" si="2"/>
        <v>25800</v>
      </c>
    </row>
    <row r="48" spans="1:11" x14ac:dyDescent="0.4">
      <c r="A48" s="3">
        <v>44301</v>
      </c>
      <c r="B48" s="2" t="s">
        <v>101</v>
      </c>
      <c r="C48" s="2" t="str">
        <f>VLOOKUP(B48,店舗[],2,FALSE)</f>
        <v>八王子</v>
      </c>
      <c r="D48" s="2" t="s">
        <v>95</v>
      </c>
      <c r="E48" s="2" t="str">
        <f>VLOOKUP(D48,商品[],2,FALSE)</f>
        <v>スピーカー</v>
      </c>
      <c r="F48" s="7">
        <f>VLOOKUP(D48,商品[],3,FALSE)</f>
        <v>12100</v>
      </c>
      <c r="G48" s="4">
        <f>VLOOKUP(D48,商品[],4,FALSE)</f>
        <v>25000</v>
      </c>
      <c r="H48" s="2">
        <v>2</v>
      </c>
      <c r="I48" s="4">
        <f t="shared" si="0"/>
        <v>50000</v>
      </c>
      <c r="J48" s="4">
        <f t="shared" si="1"/>
        <v>24200</v>
      </c>
      <c r="K48" s="4">
        <f t="shared" si="2"/>
        <v>25800</v>
      </c>
    </row>
    <row r="49" spans="1:11" x14ac:dyDescent="0.4">
      <c r="A49" s="3">
        <v>44301</v>
      </c>
      <c r="B49" s="2" t="s">
        <v>98</v>
      </c>
      <c r="C49" s="2" t="str">
        <f>VLOOKUP(B49,店舗[],2,FALSE)</f>
        <v>横浜</v>
      </c>
      <c r="D49" s="2" t="s">
        <v>104</v>
      </c>
      <c r="E49" s="2" t="str">
        <f>VLOOKUP(D49,商品[],2,FALSE)</f>
        <v>ポータブルオーディオ</v>
      </c>
      <c r="F49" s="7">
        <f>VLOOKUP(D49,商品[],3,FALSE)</f>
        <v>6400</v>
      </c>
      <c r="G49" s="4">
        <f>VLOOKUP(D49,商品[],4,FALSE)</f>
        <v>13500</v>
      </c>
      <c r="H49" s="2">
        <v>1</v>
      </c>
      <c r="I49" s="4">
        <f t="shared" si="0"/>
        <v>13500</v>
      </c>
      <c r="J49" s="4">
        <f t="shared" si="1"/>
        <v>6400</v>
      </c>
      <c r="K49" s="4">
        <f t="shared" si="2"/>
        <v>7100</v>
      </c>
    </row>
    <row r="50" spans="1:11" x14ac:dyDescent="0.4">
      <c r="A50" s="3">
        <v>44301</v>
      </c>
      <c r="B50" s="2" t="s">
        <v>98</v>
      </c>
      <c r="C50" s="2" t="str">
        <f>VLOOKUP(B50,店舗[],2,FALSE)</f>
        <v>横浜</v>
      </c>
      <c r="D50" s="2" t="s">
        <v>122</v>
      </c>
      <c r="E50" s="2" t="str">
        <f>VLOOKUP(D50,商品[],2,FALSE)</f>
        <v>スピーカー</v>
      </c>
      <c r="F50" s="7">
        <f>VLOOKUP(D50,商品[],3,FALSE)</f>
        <v>17200</v>
      </c>
      <c r="G50" s="4">
        <f>VLOOKUP(D50,商品[],4,FALSE)</f>
        <v>30400</v>
      </c>
      <c r="H50" s="2">
        <v>2</v>
      </c>
      <c r="I50" s="4">
        <f t="shared" si="0"/>
        <v>60800</v>
      </c>
      <c r="J50" s="4">
        <f t="shared" si="1"/>
        <v>34400</v>
      </c>
      <c r="K50" s="4">
        <f t="shared" si="2"/>
        <v>26400</v>
      </c>
    </row>
    <row r="51" spans="1:11" x14ac:dyDescent="0.4">
      <c r="A51" s="3">
        <v>44301</v>
      </c>
      <c r="B51" s="2" t="s">
        <v>98</v>
      </c>
      <c r="C51" s="2" t="str">
        <f>VLOOKUP(B51,店舗[],2,FALSE)</f>
        <v>横浜</v>
      </c>
      <c r="D51" s="2" t="s">
        <v>103</v>
      </c>
      <c r="E51" s="2" t="str">
        <f>VLOOKUP(D51,商品[],2,FALSE)</f>
        <v>ヘッドホン</v>
      </c>
      <c r="F51" s="7">
        <f>VLOOKUP(D51,商品[],3,FALSE)</f>
        <v>7630</v>
      </c>
      <c r="G51" s="4">
        <f>VLOOKUP(D51,商品[],4,FALSE)</f>
        <v>16800</v>
      </c>
      <c r="H51" s="2">
        <v>3</v>
      </c>
      <c r="I51" s="4">
        <f t="shared" si="0"/>
        <v>50400</v>
      </c>
      <c r="J51" s="4">
        <f t="shared" si="1"/>
        <v>22890</v>
      </c>
      <c r="K51" s="4">
        <f t="shared" si="2"/>
        <v>27510</v>
      </c>
    </row>
    <row r="52" spans="1:11" x14ac:dyDescent="0.4">
      <c r="A52" s="3">
        <v>44302</v>
      </c>
      <c r="B52" s="2" t="s">
        <v>98</v>
      </c>
      <c r="C52" s="2" t="str">
        <f>VLOOKUP(B52,店舗[],2,FALSE)</f>
        <v>横浜</v>
      </c>
      <c r="D52" s="2" t="s">
        <v>123</v>
      </c>
      <c r="E52" s="2" t="str">
        <f>VLOOKUP(D52,商品[],2,FALSE)</f>
        <v>セットコンポ</v>
      </c>
      <c r="F52" s="7">
        <f>VLOOKUP(D52,商品[],3,FALSE)</f>
        <v>13500</v>
      </c>
      <c r="G52" s="4">
        <f>VLOOKUP(D52,商品[],4,FALSE)</f>
        <v>38000</v>
      </c>
      <c r="H52" s="2">
        <v>1</v>
      </c>
      <c r="I52" s="4">
        <f t="shared" si="0"/>
        <v>38000</v>
      </c>
      <c r="J52" s="4">
        <f t="shared" si="1"/>
        <v>13500</v>
      </c>
      <c r="K52" s="4">
        <f t="shared" si="2"/>
        <v>24500</v>
      </c>
    </row>
    <row r="53" spans="1:11" x14ac:dyDescent="0.4">
      <c r="A53" s="3">
        <v>44302</v>
      </c>
      <c r="B53" s="2" t="s">
        <v>98</v>
      </c>
      <c r="C53" s="2" t="str">
        <f>VLOOKUP(B53,店舗[],2,FALSE)</f>
        <v>横浜</v>
      </c>
      <c r="D53" s="2" t="s">
        <v>106</v>
      </c>
      <c r="E53" s="2" t="str">
        <f>VLOOKUP(D53,商品[],2,FALSE)</f>
        <v>ヘッドホン</v>
      </c>
      <c r="F53" s="7">
        <f>VLOOKUP(D53,商品[],3,FALSE)</f>
        <v>6600</v>
      </c>
      <c r="G53" s="4">
        <f>VLOOKUP(D53,商品[],4,FALSE)</f>
        <v>16800</v>
      </c>
      <c r="H53" s="2">
        <v>1</v>
      </c>
      <c r="I53" s="4">
        <f t="shared" si="0"/>
        <v>16800</v>
      </c>
      <c r="J53" s="4">
        <f t="shared" si="1"/>
        <v>6600</v>
      </c>
      <c r="K53" s="4">
        <f t="shared" si="2"/>
        <v>10200</v>
      </c>
    </row>
    <row r="54" spans="1:11" x14ac:dyDescent="0.4">
      <c r="A54" s="3">
        <v>44302</v>
      </c>
      <c r="B54" s="2" t="s">
        <v>101</v>
      </c>
      <c r="C54" s="2" t="str">
        <f>VLOOKUP(B54,店舗[],2,FALSE)</f>
        <v>八王子</v>
      </c>
      <c r="D54" s="2" t="s">
        <v>95</v>
      </c>
      <c r="E54" s="2" t="str">
        <f>VLOOKUP(D54,商品[],2,FALSE)</f>
        <v>スピーカー</v>
      </c>
      <c r="F54" s="7">
        <f>VLOOKUP(D54,商品[],3,FALSE)</f>
        <v>12100</v>
      </c>
      <c r="G54" s="4">
        <f>VLOOKUP(D54,商品[],4,FALSE)</f>
        <v>25000</v>
      </c>
      <c r="H54" s="2">
        <v>1</v>
      </c>
      <c r="I54" s="4">
        <f t="shared" si="0"/>
        <v>25000</v>
      </c>
      <c r="J54" s="4">
        <f t="shared" si="1"/>
        <v>12100</v>
      </c>
      <c r="K54" s="4">
        <f t="shared" si="2"/>
        <v>12900</v>
      </c>
    </row>
    <row r="55" spans="1:11" x14ac:dyDescent="0.4">
      <c r="A55" s="3">
        <v>44302</v>
      </c>
      <c r="B55" s="2" t="s">
        <v>89</v>
      </c>
      <c r="C55" s="2" t="str">
        <f>VLOOKUP(B55,店舗[],2,FALSE)</f>
        <v>錦糸町</v>
      </c>
      <c r="D55" s="2" t="s">
        <v>124</v>
      </c>
      <c r="E55" s="2" t="str">
        <f>VLOOKUP(D55,商品[],2,FALSE)</f>
        <v>ヘッドホン</v>
      </c>
      <c r="F55" s="7">
        <f>VLOOKUP(D55,商品[],3,FALSE)</f>
        <v>7560</v>
      </c>
      <c r="G55" s="4">
        <f>VLOOKUP(D55,商品[],4,FALSE)</f>
        <v>16800</v>
      </c>
      <c r="H55" s="2">
        <v>1</v>
      </c>
      <c r="I55" s="4">
        <f t="shared" si="0"/>
        <v>16800</v>
      </c>
      <c r="J55" s="4">
        <f t="shared" si="1"/>
        <v>7560</v>
      </c>
      <c r="K55" s="4">
        <f t="shared" si="2"/>
        <v>9240</v>
      </c>
    </row>
    <row r="56" spans="1:11" x14ac:dyDescent="0.4">
      <c r="A56" s="3">
        <v>44302</v>
      </c>
      <c r="B56" s="2" t="s">
        <v>98</v>
      </c>
      <c r="C56" s="2" t="str">
        <f>VLOOKUP(B56,店舗[],2,FALSE)</f>
        <v>横浜</v>
      </c>
      <c r="D56" s="2" t="s">
        <v>125</v>
      </c>
      <c r="E56" s="2" t="str">
        <f>VLOOKUP(D56,商品[],2,FALSE)</f>
        <v>スピーカー</v>
      </c>
      <c r="F56" s="7">
        <f>VLOOKUP(D56,商品[],3,FALSE)</f>
        <v>11000</v>
      </c>
      <c r="G56" s="4">
        <f>VLOOKUP(D56,商品[],4,FALSE)</f>
        <v>30400</v>
      </c>
      <c r="H56" s="2">
        <v>2</v>
      </c>
      <c r="I56" s="4">
        <f t="shared" si="0"/>
        <v>60800</v>
      </c>
      <c r="J56" s="4">
        <f t="shared" si="1"/>
        <v>22000</v>
      </c>
      <c r="K56" s="4">
        <f t="shared" si="2"/>
        <v>38800</v>
      </c>
    </row>
    <row r="57" spans="1:11" x14ac:dyDescent="0.4">
      <c r="A57" s="3">
        <v>44302</v>
      </c>
      <c r="B57" s="2" t="s">
        <v>94</v>
      </c>
      <c r="C57" s="2" t="str">
        <f>VLOOKUP(B57,店舗[],2,FALSE)</f>
        <v>新宿</v>
      </c>
      <c r="D57" s="2" t="s">
        <v>126</v>
      </c>
      <c r="E57" s="2" t="str">
        <f>VLOOKUP(D57,商品[],2,FALSE)</f>
        <v>AVケーブル・プラグ</v>
      </c>
      <c r="F57" s="7">
        <f>VLOOKUP(D57,商品[],3,FALSE)</f>
        <v>16000</v>
      </c>
      <c r="G57" s="4">
        <f>VLOOKUP(D57,商品[],4,FALSE)</f>
        <v>43200</v>
      </c>
      <c r="H57" s="2">
        <v>2</v>
      </c>
      <c r="I57" s="4">
        <f t="shared" si="0"/>
        <v>86400</v>
      </c>
      <c r="J57" s="4">
        <f t="shared" si="1"/>
        <v>32000</v>
      </c>
      <c r="K57" s="4">
        <f t="shared" si="2"/>
        <v>54400</v>
      </c>
    </row>
    <row r="58" spans="1:11" x14ac:dyDescent="0.4">
      <c r="A58" s="3">
        <v>44302</v>
      </c>
      <c r="B58" s="2" t="s">
        <v>94</v>
      </c>
      <c r="C58" s="2" t="str">
        <f>VLOOKUP(B58,店舗[],2,FALSE)</f>
        <v>新宿</v>
      </c>
      <c r="D58" s="2" t="s">
        <v>105</v>
      </c>
      <c r="E58" s="2" t="str">
        <f>VLOOKUP(D58,商品[],2,FALSE)</f>
        <v>スピーカー</v>
      </c>
      <c r="F58" s="7">
        <f>VLOOKUP(D58,商品[],3,FALSE)</f>
        <v>13890</v>
      </c>
      <c r="G58" s="4">
        <f>VLOOKUP(D58,商品[],4,FALSE)</f>
        <v>30400</v>
      </c>
      <c r="H58" s="2">
        <v>3</v>
      </c>
      <c r="I58" s="4">
        <f t="shared" si="0"/>
        <v>91200</v>
      </c>
      <c r="J58" s="4">
        <f t="shared" si="1"/>
        <v>41670</v>
      </c>
      <c r="K58" s="4">
        <f t="shared" si="2"/>
        <v>49530</v>
      </c>
    </row>
    <row r="59" spans="1:11" x14ac:dyDescent="0.4">
      <c r="A59" s="3">
        <v>44302</v>
      </c>
      <c r="B59" s="2" t="s">
        <v>89</v>
      </c>
      <c r="C59" s="2" t="str">
        <f>VLOOKUP(B59,店舗[],2,FALSE)</f>
        <v>錦糸町</v>
      </c>
      <c r="D59" s="2" t="s">
        <v>97</v>
      </c>
      <c r="E59" s="2" t="str">
        <f>VLOOKUP(D59,商品[],2,FALSE)</f>
        <v>ポータブルオーディオ</v>
      </c>
      <c r="F59" s="7">
        <f>VLOOKUP(D59,商品[],3,FALSE)</f>
        <v>6340</v>
      </c>
      <c r="G59" s="4">
        <f>VLOOKUP(D59,商品[],4,FALSE)</f>
        <v>13500</v>
      </c>
      <c r="H59" s="2">
        <v>10</v>
      </c>
      <c r="I59" s="4">
        <f t="shared" si="0"/>
        <v>135000</v>
      </c>
      <c r="J59" s="4">
        <f t="shared" si="1"/>
        <v>63400</v>
      </c>
      <c r="K59" s="4">
        <f t="shared" si="2"/>
        <v>71600</v>
      </c>
    </row>
    <row r="60" spans="1:11" x14ac:dyDescent="0.4">
      <c r="A60" s="3">
        <v>44303</v>
      </c>
      <c r="B60" s="2" t="s">
        <v>89</v>
      </c>
      <c r="C60" s="2" t="str">
        <f>VLOOKUP(B60,店舗[],2,FALSE)</f>
        <v>錦糸町</v>
      </c>
      <c r="D60" s="2" t="s">
        <v>107</v>
      </c>
      <c r="E60" s="2" t="str">
        <f>VLOOKUP(D60,商品[],2,FALSE)</f>
        <v>セットコンポ</v>
      </c>
      <c r="F60" s="7">
        <f>VLOOKUP(D60,商品[],3,FALSE)</f>
        <v>14060</v>
      </c>
      <c r="G60" s="4">
        <f>VLOOKUP(D60,商品[],4,FALSE)</f>
        <v>38000</v>
      </c>
      <c r="H60" s="2">
        <v>1</v>
      </c>
      <c r="I60" s="4">
        <f t="shared" si="0"/>
        <v>38000</v>
      </c>
      <c r="J60" s="4">
        <f t="shared" si="1"/>
        <v>14060</v>
      </c>
      <c r="K60" s="4">
        <f t="shared" si="2"/>
        <v>23940</v>
      </c>
    </row>
    <row r="61" spans="1:11" x14ac:dyDescent="0.4">
      <c r="A61" s="3">
        <v>44303</v>
      </c>
      <c r="B61" s="2" t="s">
        <v>94</v>
      </c>
      <c r="C61" s="2" t="str">
        <f>VLOOKUP(B61,店舗[],2,FALSE)</f>
        <v>新宿</v>
      </c>
      <c r="D61" s="2" t="s">
        <v>108</v>
      </c>
      <c r="E61" s="2" t="str">
        <f>VLOOKUP(D61,商品[],2,FALSE)</f>
        <v>ヘッドホン</v>
      </c>
      <c r="F61" s="7">
        <f>VLOOKUP(D61,商品[],3,FALSE)</f>
        <v>6720</v>
      </c>
      <c r="G61" s="4">
        <f>VLOOKUP(D61,商品[],4,FALSE)</f>
        <v>16800</v>
      </c>
      <c r="H61" s="2">
        <v>2</v>
      </c>
      <c r="I61" s="4">
        <f t="shared" si="0"/>
        <v>33600</v>
      </c>
      <c r="J61" s="4">
        <f t="shared" si="1"/>
        <v>13440</v>
      </c>
      <c r="K61" s="4">
        <f t="shared" si="2"/>
        <v>20160</v>
      </c>
    </row>
    <row r="62" spans="1:11" x14ac:dyDescent="0.4">
      <c r="A62" s="3">
        <v>44303</v>
      </c>
      <c r="B62" s="2" t="s">
        <v>102</v>
      </c>
      <c r="C62" s="2" t="str">
        <f>VLOOKUP(B62,店舗[],2,FALSE)</f>
        <v>秋葉原</v>
      </c>
      <c r="D62" s="2" t="s">
        <v>113</v>
      </c>
      <c r="E62" s="2" t="str">
        <f>VLOOKUP(D62,商品[],2,FALSE)</f>
        <v>スピーカー</v>
      </c>
      <c r="F62" s="7">
        <f>VLOOKUP(D62,商品[],3,FALSE)</f>
        <v>12250</v>
      </c>
      <c r="G62" s="4">
        <f>VLOOKUP(D62,商品[],4,FALSE)</f>
        <v>25000</v>
      </c>
      <c r="H62" s="2">
        <v>3</v>
      </c>
      <c r="I62" s="4">
        <f t="shared" si="0"/>
        <v>75000</v>
      </c>
      <c r="J62" s="4">
        <f t="shared" si="1"/>
        <v>36750</v>
      </c>
      <c r="K62" s="4">
        <f t="shared" si="2"/>
        <v>38250</v>
      </c>
    </row>
    <row r="63" spans="1:11" x14ac:dyDescent="0.4">
      <c r="A63" s="3">
        <v>44303</v>
      </c>
      <c r="B63" s="2" t="s">
        <v>102</v>
      </c>
      <c r="C63" s="2" t="str">
        <f>VLOOKUP(B63,店舗[],2,FALSE)</f>
        <v>秋葉原</v>
      </c>
      <c r="D63" s="2" t="s">
        <v>111</v>
      </c>
      <c r="E63" s="2" t="str">
        <f>VLOOKUP(D63,商品[],2,FALSE)</f>
        <v>ヘッドホン</v>
      </c>
      <c r="F63" s="7">
        <f>VLOOKUP(D63,商品[],3,FALSE)</f>
        <v>10080</v>
      </c>
      <c r="G63" s="4">
        <f>VLOOKUP(D63,商品[],4,FALSE)</f>
        <v>16800</v>
      </c>
      <c r="H63" s="2">
        <v>3</v>
      </c>
      <c r="I63" s="4">
        <f t="shared" si="0"/>
        <v>50400</v>
      </c>
      <c r="J63" s="4">
        <f t="shared" si="1"/>
        <v>30240</v>
      </c>
      <c r="K63" s="4">
        <f t="shared" si="2"/>
        <v>20160</v>
      </c>
    </row>
    <row r="64" spans="1:11" x14ac:dyDescent="0.4">
      <c r="A64" s="3">
        <v>44304</v>
      </c>
      <c r="B64" s="2" t="s">
        <v>91</v>
      </c>
      <c r="C64" s="2" t="str">
        <f>VLOOKUP(B64,店舗[],2,FALSE)</f>
        <v>吉祥寺</v>
      </c>
      <c r="D64" s="2" t="s">
        <v>112</v>
      </c>
      <c r="E64" s="2" t="str">
        <f>VLOOKUP(D64,商品[],2,FALSE)</f>
        <v>ポータブルオーディオ</v>
      </c>
      <c r="F64" s="7">
        <f>VLOOKUP(D64,商品[],3,FALSE)</f>
        <v>8525</v>
      </c>
      <c r="G64" s="4">
        <f>VLOOKUP(D64,商品[],4,FALSE)</f>
        <v>15500</v>
      </c>
      <c r="H64" s="2">
        <v>12</v>
      </c>
      <c r="I64" s="4">
        <f t="shared" si="0"/>
        <v>186000</v>
      </c>
      <c r="J64" s="4">
        <f t="shared" si="1"/>
        <v>102300</v>
      </c>
      <c r="K64" s="4">
        <f t="shared" si="2"/>
        <v>83700</v>
      </c>
    </row>
    <row r="65" spans="1:11" x14ac:dyDescent="0.4">
      <c r="A65" s="3">
        <v>44304</v>
      </c>
      <c r="B65" s="2" t="s">
        <v>101</v>
      </c>
      <c r="C65" s="2" t="str">
        <f>VLOOKUP(B65,店舗[],2,FALSE)</f>
        <v>八王子</v>
      </c>
      <c r="D65" s="2" t="s">
        <v>115</v>
      </c>
      <c r="E65" s="2" t="str">
        <f>VLOOKUP(D65,商品[],2,FALSE)</f>
        <v>AVケーブル・プラグ</v>
      </c>
      <c r="F65" s="7">
        <f>VLOOKUP(D65,商品[],3,FALSE)</f>
        <v>21500</v>
      </c>
      <c r="G65" s="4">
        <f>VLOOKUP(D65,商品[],4,FALSE)</f>
        <v>43200</v>
      </c>
      <c r="H65" s="2">
        <v>2</v>
      </c>
      <c r="I65" s="4">
        <f t="shared" si="0"/>
        <v>86400</v>
      </c>
      <c r="J65" s="4">
        <f t="shared" si="1"/>
        <v>43000</v>
      </c>
      <c r="K65" s="4">
        <f t="shared" si="2"/>
        <v>43400</v>
      </c>
    </row>
    <row r="66" spans="1:11" x14ac:dyDescent="0.4">
      <c r="A66" s="3">
        <v>44304</v>
      </c>
      <c r="B66" s="2" t="s">
        <v>101</v>
      </c>
      <c r="C66" s="2" t="str">
        <f>VLOOKUP(B66,店舗[],2,FALSE)</f>
        <v>八王子</v>
      </c>
      <c r="D66" s="2" t="s">
        <v>109</v>
      </c>
      <c r="E66" s="2" t="str">
        <f>VLOOKUP(D66,商品[],2,FALSE)</f>
        <v>スピーカー</v>
      </c>
      <c r="F66" s="7">
        <f>VLOOKUP(D66,商品[],3,FALSE)</f>
        <v>12500</v>
      </c>
      <c r="G66" s="4">
        <f>VLOOKUP(D66,商品[],4,FALSE)</f>
        <v>25500</v>
      </c>
      <c r="H66" s="2">
        <v>2</v>
      </c>
      <c r="I66" s="4">
        <f t="shared" si="0"/>
        <v>51000</v>
      </c>
      <c r="J66" s="4">
        <f t="shared" si="1"/>
        <v>25000</v>
      </c>
      <c r="K66" s="4">
        <f t="shared" si="2"/>
        <v>26000</v>
      </c>
    </row>
    <row r="67" spans="1:11" x14ac:dyDescent="0.4">
      <c r="A67" s="3">
        <v>44304</v>
      </c>
      <c r="B67" s="2" t="s">
        <v>98</v>
      </c>
      <c r="C67" s="2" t="str">
        <f>VLOOKUP(B67,店舗[],2,FALSE)</f>
        <v>横浜</v>
      </c>
      <c r="D67" s="2" t="s">
        <v>105</v>
      </c>
      <c r="E67" s="2" t="str">
        <f>VLOOKUP(D67,商品[],2,FALSE)</f>
        <v>スピーカー</v>
      </c>
      <c r="F67" s="7">
        <f>VLOOKUP(D67,商品[],3,FALSE)</f>
        <v>13890</v>
      </c>
      <c r="G67" s="4">
        <f>VLOOKUP(D67,商品[],4,FALSE)</f>
        <v>30400</v>
      </c>
      <c r="H67" s="2">
        <v>3</v>
      </c>
      <c r="I67" s="4">
        <f t="shared" si="0"/>
        <v>91200</v>
      </c>
      <c r="J67" s="4">
        <f t="shared" si="1"/>
        <v>41670</v>
      </c>
      <c r="K67" s="4">
        <f t="shared" si="2"/>
        <v>49530</v>
      </c>
    </row>
    <row r="68" spans="1:11" x14ac:dyDescent="0.4">
      <c r="A68" s="3">
        <v>44305</v>
      </c>
      <c r="B68" s="2" t="s">
        <v>98</v>
      </c>
      <c r="C68" s="2" t="str">
        <f>VLOOKUP(B68,店舗[],2,FALSE)</f>
        <v>横浜</v>
      </c>
      <c r="D68" s="2" t="s">
        <v>110</v>
      </c>
      <c r="E68" s="2" t="str">
        <f>VLOOKUP(D68,商品[],2,FALSE)</f>
        <v>ポータブルオーディオ</v>
      </c>
      <c r="F68" s="7">
        <f>VLOOKUP(D68,商品[],3,FALSE)</f>
        <v>6800</v>
      </c>
      <c r="G68" s="4">
        <f>VLOOKUP(D68,商品[],4,FALSE)</f>
        <v>13500</v>
      </c>
      <c r="H68" s="2">
        <v>12</v>
      </c>
      <c r="I68" s="4">
        <f t="shared" ref="I68:I100" si="3">G68*H68</f>
        <v>162000</v>
      </c>
      <c r="J68" s="4">
        <f t="shared" ref="J68:J100" si="4">F68*H68</f>
        <v>81600</v>
      </c>
      <c r="K68" s="4">
        <f t="shared" ref="K68:K100" si="5">I68-J68</f>
        <v>80400</v>
      </c>
    </row>
    <row r="69" spans="1:11" x14ac:dyDescent="0.4">
      <c r="A69" s="3">
        <v>44305</v>
      </c>
      <c r="B69" s="2" t="s">
        <v>102</v>
      </c>
      <c r="C69" s="2" t="str">
        <f>VLOOKUP(B69,店舗[],2,FALSE)</f>
        <v>秋葉原</v>
      </c>
      <c r="D69" s="2" t="s">
        <v>114</v>
      </c>
      <c r="E69" s="2" t="str">
        <f>VLOOKUP(D69,商品[],2,FALSE)</f>
        <v>スピーカー</v>
      </c>
      <c r="F69" s="7">
        <f>VLOOKUP(D69,商品[],3,FALSE)</f>
        <v>7010</v>
      </c>
      <c r="G69" s="4">
        <f>VLOOKUP(D69,商品[],4,FALSE)</f>
        <v>17500</v>
      </c>
      <c r="H69" s="2">
        <v>12</v>
      </c>
      <c r="I69" s="4">
        <f t="shared" si="3"/>
        <v>210000</v>
      </c>
      <c r="J69" s="4">
        <f t="shared" si="4"/>
        <v>84120</v>
      </c>
      <c r="K69" s="4">
        <f t="shared" si="5"/>
        <v>125880</v>
      </c>
    </row>
    <row r="70" spans="1:11" x14ac:dyDescent="0.4">
      <c r="A70" s="3">
        <v>44305</v>
      </c>
      <c r="B70" s="2" t="s">
        <v>94</v>
      </c>
      <c r="C70" s="2" t="str">
        <f>VLOOKUP(B70,店舗[],2,FALSE)</f>
        <v>新宿</v>
      </c>
      <c r="D70" s="2" t="s">
        <v>110</v>
      </c>
      <c r="E70" s="2" t="str">
        <f>VLOOKUP(D70,商品[],2,FALSE)</f>
        <v>ポータブルオーディオ</v>
      </c>
      <c r="F70" s="7">
        <f>VLOOKUP(D70,商品[],3,FALSE)</f>
        <v>6800</v>
      </c>
      <c r="G70" s="4">
        <f>VLOOKUP(D70,商品[],4,FALSE)</f>
        <v>13500</v>
      </c>
      <c r="H70" s="2">
        <v>2</v>
      </c>
      <c r="I70" s="4">
        <f t="shared" si="3"/>
        <v>27000</v>
      </c>
      <c r="J70" s="4">
        <f t="shared" si="4"/>
        <v>13600</v>
      </c>
      <c r="K70" s="4">
        <f t="shared" si="5"/>
        <v>13400</v>
      </c>
    </row>
    <row r="71" spans="1:11" x14ac:dyDescent="0.4">
      <c r="A71" s="3">
        <v>44306</v>
      </c>
      <c r="B71" s="2" t="s">
        <v>94</v>
      </c>
      <c r="C71" s="2" t="str">
        <f>VLOOKUP(B71,店舗[],2,FALSE)</f>
        <v>新宿</v>
      </c>
      <c r="D71" s="2" t="s">
        <v>116</v>
      </c>
      <c r="E71" s="2" t="str">
        <f>VLOOKUP(D71,商品[],2,FALSE)</f>
        <v>ポータブルオーディオ</v>
      </c>
      <c r="F71" s="7">
        <f>VLOOKUP(D71,商品[],3,FALSE)</f>
        <v>5500</v>
      </c>
      <c r="G71" s="4">
        <f>VLOOKUP(D71,商品[],4,FALSE)</f>
        <v>13500</v>
      </c>
      <c r="H71" s="2">
        <v>3</v>
      </c>
      <c r="I71" s="4">
        <f t="shared" si="3"/>
        <v>40500</v>
      </c>
      <c r="J71" s="4">
        <f t="shared" si="4"/>
        <v>16500</v>
      </c>
      <c r="K71" s="4">
        <f t="shared" si="5"/>
        <v>24000</v>
      </c>
    </row>
    <row r="72" spans="1:11" x14ac:dyDescent="0.4">
      <c r="A72" s="3">
        <v>44307</v>
      </c>
      <c r="B72" s="2" t="s">
        <v>89</v>
      </c>
      <c r="C72" s="2" t="str">
        <f>VLOOKUP(B72,店舗[],2,FALSE)</f>
        <v>錦糸町</v>
      </c>
      <c r="D72" s="2" t="s">
        <v>118</v>
      </c>
      <c r="E72" s="2" t="str">
        <f>VLOOKUP(D72,商品[],2,FALSE)</f>
        <v>スピーカー</v>
      </c>
      <c r="F72" s="7">
        <f>VLOOKUP(D72,商品[],3,FALSE)</f>
        <v>7500</v>
      </c>
      <c r="G72" s="4">
        <f>VLOOKUP(D72,商品[],4,FALSE)</f>
        <v>17500</v>
      </c>
      <c r="H72" s="2">
        <v>1</v>
      </c>
      <c r="I72" s="4">
        <f t="shared" si="3"/>
        <v>17500</v>
      </c>
      <c r="J72" s="4">
        <f t="shared" si="4"/>
        <v>7500</v>
      </c>
      <c r="K72" s="4">
        <f t="shared" si="5"/>
        <v>10000</v>
      </c>
    </row>
    <row r="73" spans="1:11" x14ac:dyDescent="0.4">
      <c r="A73" s="3">
        <v>44307</v>
      </c>
      <c r="B73" s="2" t="s">
        <v>94</v>
      </c>
      <c r="C73" s="2" t="str">
        <f>VLOOKUP(B73,店舗[],2,FALSE)</f>
        <v>新宿</v>
      </c>
      <c r="D73" s="2" t="s">
        <v>117</v>
      </c>
      <c r="E73" s="2" t="str">
        <f>VLOOKUP(D73,商品[],2,FALSE)</f>
        <v>ヘッドホン</v>
      </c>
      <c r="F73" s="7">
        <f>VLOOKUP(D73,商品[],3,FALSE)</f>
        <v>7820</v>
      </c>
      <c r="G73" s="4">
        <f>VLOOKUP(D73,商品[],4,FALSE)</f>
        <v>16800</v>
      </c>
      <c r="H73" s="2">
        <v>1</v>
      </c>
      <c r="I73" s="4">
        <f t="shared" si="3"/>
        <v>16800</v>
      </c>
      <c r="J73" s="4">
        <f t="shared" si="4"/>
        <v>7820</v>
      </c>
      <c r="K73" s="4">
        <f t="shared" si="5"/>
        <v>8980</v>
      </c>
    </row>
    <row r="74" spans="1:11" x14ac:dyDescent="0.4">
      <c r="A74" s="3">
        <v>44307</v>
      </c>
      <c r="B74" s="2" t="s">
        <v>98</v>
      </c>
      <c r="C74" s="2" t="str">
        <f>VLOOKUP(B74,店舗[],2,FALSE)</f>
        <v>横浜</v>
      </c>
      <c r="D74" s="2" t="s">
        <v>90</v>
      </c>
      <c r="E74" s="2" t="str">
        <f>VLOOKUP(D74,商品[],2,FALSE)</f>
        <v>ポータブルオーディオ</v>
      </c>
      <c r="F74" s="7">
        <f>VLOOKUP(D74,商品[],3,FALSE)</f>
        <v>6400</v>
      </c>
      <c r="G74" s="4">
        <f>VLOOKUP(D74,商品[],4,FALSE)</f>
        <v>13500</v>
      </c>
      <c r="H74" s="2">
        <v>2</v>
      </c>
      <c r="I74" s="4">
        <f t="shared" si="3"/>
        <v>27000</v>
      </c>
      <c r="J74" s="4">
        <f t="shared" si="4"/>
        <v>12800</v>
      </c>
      <c r="K74" s="4">
        <f t="shared" si="5"/>
        <v>14200</v>
      </c>
    </row>
    <row r="75" spans="1:11" x14ac:dyDescent="0.4">
      <c r="A75" s="3">
        <v>44307</v>
      </c>
      <c r="B75" s="2" t="s">
        <v>98</v>
      </c>
      <c r="C75" s="2" t="str">
        <f>VLOOKUP(B75,店舗[],2,FALSE)</f>
        <v>横浜</v>
      </c>
      <c r="D75" s="2" t="s">
        <v>92</v>
      </c>
      <c r="E75" s="2" t="str">
        <f>VLOOKUP(D75,商品[],2,FALSE)</f>
        <v>スピーカー</v>
      </c>
      <c r="F75" s="7">
        <f>VLOOKUP(D75,商品[],3,FALSE)</f>
        <v>17200</v>
      </c>
      <c r="G75" s="4">
        <f>VLOOKUP(D75,商品[],4,FALSE)</f>
        <v>30400</v>
      </c>
      <c r="H75" s="2">
        <v>2</v>
      </c>
      <c r="I75" s="4">
        <f t="shared" si="3"/>
        <v>60800</v>
      </c>
      <c r="J75" s="4">
        <f t="shared" si="4"/>
        <v>34400</v>
      </c>
      <c r="K75" s="4">
        <f t="shared" si="5"/>
        <v>26400</v>
      </c>
    </row>
    <row r="76" spans="1:11" x14ac:dyDescent="0.4">
      <c r="A76" s="3">
        <v>44307</v>
      </c>
      <c r="B76" s="2" t="s">
        <v>102</v>
      </c>
      <c r="C76" s="2" t="str">
        <f>VLOOKUP(B76,店舗[],2,FALSE)</f>
        <v>秋葉原</v>
      </c>
      <c r="D76" s="2" t="s">
        <v>96</v>
      </c>
      <c r="E76" s="2" t="str">
        <f>VLOOKUP(D76,商品[],2,FALSE)</f>
        <v>ヘッドホン</v>
      </c>
      <c r="F76" s="7">
        <f>VLOOKUP(D76,商品[],3,FALSE)</f>
        <v>7560</v>
      </c>
      <c r="G76" s="4">
        <f>VLOOKUP(D76,商品[],4,FALSE)</f>
        <v>16800</v>
      </c>
      <c r="H76" s="2">
        <v>3</v>
      </c>
      <c r="I76" s="4">
        <f t="shared" si="3"/>
        <v>50400</v>
      </c>
      <c r="J76" s="4">
        <f t="shared" si="4"/>
        <v>22680</v>
      </c>
      <c r="K76" s="4">
        <f t="shared" si="5"/>
        <v>27720</v>
      </c>
    </row>
    <row r="77" spans="1:11" x14ac:dyDescent="0.4">
      <c r="A77" s="3">
        <v>44308</v>
      </c>
      <c r="B77" s="2" t="s">
        <v>98</v>
      </c>
      <c r="C77" s="2" t="str">
        <f>VLOOKUP(B77,店舗[],2,FALSE)</f>
        <v>横浜</v>
      </c>
      <c r="D77" s="2" t="s">
        <v>119</v>
      </c>
      <c r="E77" s="2" t="str">
        <f>VLOOKUP(D77,商品[],2,FALSE)</f>
        <v>スピーカー</v>
      </c>
      <c r="F77" s="7">
        <f>VLOOKUP(D77,商品[],3,FALSE)</f>
        <v>12800</v>
      </c>
      <c r="G77" s="4">
        <f>VLOOKUP(D77,商品[],4,FALSE)</f>
        <v>30400</v>
      </c>
      <c r="H77" s="2">
        <v>1</v>
      </c>
      <c r="I77" s="4">
        <f t="shared" si="3"/>
        <v>30400</v>
      </c>
      <c r="J77" s="4">
        <f t="shared" si="4"/>
        <v>12800</v>
      </c>
      <c r="K77" s="4">
        <f t="shared" si="5"/>
        <v>17600</v>
      </c>
    </row>
    <row r="78" spans="1:11" x14ac:dyDescent="0.4">
      <c r="A78" s="3">
        <v>44308</v>
      </c>
      <c r="B78" s="2" t="s">
        <v>98</v>
      </c>
      <c r="C78" s="2" t="str">
        <f>VLOOKUP(B78,店舗[],2,FALSE)</f>
        <v>横浜</v>
      </c>
      <c r="D78" s="2" t="s">
        <v>99</v>
      </c>
      <c r="E78" s="2" t="str">
        <f>VLOOKUP(D78,商品[],2,FALSE)</f>
        <v>ヘッドホン</v>
      </c>
      <c r="F78" s="7">
        <f>VLOOKUP(D78,商品[],3,FALSE)</f>
        <v>8010</v>
      </c>
      <c r="G78" s="4">
        <f>VLOOKUP(D78,商品[],4,FALSE)</f>
        <v>16800</v>
      </c>
      <c r="H78" s="2">
        <v>2</v>
      </c>
      <c r="I78" s="4">
        <f t="shared" si="3"/>
        <v>33600</v>
      </c>
      <c r="J78" s="4">
        <f t="shared" si="4"/>
        <v>16020</v>
      </c>
      <c r="K78" s="4">
        <f t="shared" si="5"/>
        <v>17580</v>
      </c>
    </row>
    <row r="79" spans="1:11" x14ac:dyDescent="0.4">
      <c r="A79" s="3">
        <v>44308</v>
      </c>
      <c r="B79" s="2" t="s">
        <v>98</v>
      </c>
      <c r="C79" s="2" t="str">
        <f>VLOOKUP(B79,店舗[],2,FALSE)</f>
        <v>横浜</v>
      </c>
      <c r="D79" s="2" t="s">
        <v>120</v>
      </c>
      <c r="E79" s="2" t="str">
        <f>VLOOKUP(D79,商品[],2,FALSE)</f>
        <v>AVケーブル・プラグ</v>
      </c>
      <c r="F79" s="7">
        <f>VLOOKUP(D79,商品[],3,FALSE)</f>
        <v>16800</v>
      </c>
      <c r="G79" s="4">
        <f>VLOOKUP(D79,商品[],4,FALSE)</f>
        <v>43200</v>
      </c>
      <c r="H79" s="2">
        <v>2</v>
      </c>
      <c r="I79" s="4">
        <f t="shared" si="3"/>
        <v>86400</v>
      </c>
      <c r="J79" s="4">
        <f t="shared" si="4"/>
        <v>33600</v>
      </c>
      <c r="K79" s="4">
        <f t="shared" si="5"/>
        <v>52800</v>
      </c>
    </row>
    <row r="80" spans="1:11" x14ac:dyDescent="0.4">
      <c r="A80" s="3">
        <v>44308</v>
      </c>
      <c r="B80" s="2" t="s">
        <v>94</v>
      </c>
      <c r="C80" s="2" t="str">
        <f>VLOOKUP(B80,店舗[],2,FALSE)</f>
        <v>新宿</v>
      </c>
      <c r="D80" s="2" t="s">
        <v>93</v>
      </c>
      <c r="E80" s="2" t="str">
        <f>VLOOKUP(D80,商品[],2,FALSE)</f>
        <v>ポータブルオーディオ</v>
      </c>
      <c r="F80" s="7">
        <f>VLOOKUP(D80,商品[],3,FALSE)</f>
        <v>6800</v>
      </c>
      <c r="G80" s="4">
        <f>VLOOKUP(D80,商品[],4,FALSE)</f>
        <v>13500</v>
      </c>
      <c r="H80" s="2">
        <v>3</v>
      </c>
      <c r="I80" s="4">
        <f t="shared" si="3"/>
        <v>40500</v>
      </c>
      <c r="J80" s="4">
        <f t="shared" si="4"/>
        <v>20400</v>
      </c>
      <c r="K80" s="4">
        <f t="shared" si="5"/>
        <v>20100</v>
      </c>
    </row>
    <row r="81" spans="1:11" x14ac:dyDescent="0.4">
      <c r="A81" s="3">
        <v>44310</v>
      </c>
      <c r="B81" s="2" t="s">
        <v>89</v>
      </c>
      <c r="C81" s="2" t="str">
        <f>VLOOKUP(B81,店舗[],2,FALSE)</f>
        <v>錦糸町</v>
      </c>
      <c r="D81" s="2" t="s">
        <v>122</v>
      </c>
      <c r="E81" s="2" t="str">
        <f>VLOOKUP(D81,商品[],2,FALSE)</f>
        <v>スピーカー</v>
      </c>
      <c r="F81" s="7">
        <f>VLOOKUP(D81,商品[],3,FALSE)</f>
        <v>17200</v>
      </c>
      <c r="G81" s="4">
        <f>VLOOKUP(D81,商品[],4,FALSE)</f>
        <v>30400</v>
      </c>
      <c r="H81" s="2">
        <v>1</v>
      </c>
      <c r="I81" s="4">
        <f t="shared" si="3"/>
        <v>30400</v>
      </c>
      <c r="J81" s="4">
        <f t="shared" si="4"/>
        <v>17200</v>
      </c>
      <c r="K81" s="4">
        <f t="shared" si="5"/>
        <v>13200</v>
      </c>
    </row>
    <row r="82" spans="1:11" x14ac:dyDescent="0.4">
      <c r="A82" s="3">
        <v>44310</v>
      </c>
      <c r="B82" s="2" t="s">
        <v>101</v>
      </c>
      <c r="C82" s="2" t="str">
        <f>VLOOKUP(B82,店舗[],2,FALSE)</f>
        <v>八王子</v>
      </c>
      <c r="D82" s="2" t="s">
        <v>127</v>
      </c>
      <c r="E82" s="2" t="str">
        <f>VLOOKUP(D82,商品[],2,FALSE)</f>
        <v>AVケーブル・プラグ</v>
      </c>
      <c r="F82" s="7">
        <f>VLOOKUP(D82,商品[],3,FALSE)</f>
        <v>18500</v>
      </c>
      <c r="G82" s="4">
        <f>VLOOKUP(D82,商品[],4,FALSE)</f>
        <v>43200</v>
      </c>
      <c r="H82" s="2">
        <v>1</v>
      </c>
      <c r="I82" s="4">
        <f t="shared" si="3"/>
        <v>43200</v>
      </c>
      <c r="J82" s="4">
        <f t="shared" si="4"/>
        <v>18500</v>
      </c>
      <c r="K82" s="4">
        <f t="shared" si="5"/>
        <v>24700</v>
      </c>
    </row>
    <row r="83" spans="1:11" x14ac:dyDescent="0.4">
      <c r="A83" s="3">
        <v>44310</v>
      </c>
      <c r="B83" s="2" t="s">
        <v>89</v>
      </c>
      <c r="C83" s="2" t="str">
        <f>VLOOKUP(B83,店舗[],2,FALSE)</f>
        <v>錦糸町</v>
      </c>
      <c r="D83" s="2" t="s">
        <v>121</v>
      </c>
      <c r="E83" s="2" t="str">
        <f>VLOOKUP(D83,商品[],2,FALSE)</f>
        <v>ポータブルオーディオ</v>
      </c>
      <c r="F83" s="7">
        <f>VLOOKUP(D83,商品[],3,FALSE)</f>
        <v>6340</v>
      </c>
      <c r="G83" s="4">
        <f>VLOOKUP(D83,商品[],4,FALSE)</f>
        <v>13500</v>
      </c>
      <c r="H83" s="2">
        <v>2</v>
      </c>
      <c r="I83" s="4">
        <f t="shared" si="3"/>
        <v>27000</v>
      </c>
      <c r="J83" s="4">
        <f t="shared" si="4"/>
        <v>12680</v>
      </c>
      <c r="K83" s="4">
        <f t="shared" si="5"/>
        <v>14320</v>
      </c>
    </row>
    <row r="84" spans="1:11" x14ac:dyDescent="0.4">
      <c r="A84" s="3">
        <v>44311</v>
      </c>
      <c r="B84" s="2" t="s">
        <v>94</v>
      </c>
      <c r="C84" s="2" t="str">
        <f>VLOOKUP(B84,店舗[],2,FALSE)</f>
        <v>新宿</v>
      </c>
      <c r="D84" s="2" t="s">
        <v>103</v>
      </c>
      <c r="E84" s="2" t="str">
        <f>VLOOKUP(D84,商品[],2,FALSE)</f>
        <v>ヘッドホン</v>
      </c>
      <c r="F84" s="7">
        <f>VLOOKUP(D84,商品[],3,FALSE)</f>
        <v>7630</v>
      </c>
      <c r="G84" s="4">
        <f>VLOOKUP(D84,商品[],4,FALSE)</f>
        <v>16800</v>
      </c>
      <c r="H84" s="2">
        <v>1</v>
      </c>
      <c r="I84" s="4">
        <f t="shared" si="3"/>
        <v>16800</v>
      </c>
      <c r="J84" s="4">
        <f t="shared" si="4"/>
        <v>7630</v>
      </c>
      <c r="K84" s="4">
        <f t="shared" si="5"/>
        <v>9170</v>
      </c>
    </row>
    <row r="85" spans="1:11" x14ac:dyDescent="0.4">
      <c r="A85" s="3">
        <v>44311</v>
      </c>
      <c r="B85" s="2" t="s">
        <v>89</v>
      </c>
      <c r="C85" s="2" t="str">
        <f>VLOOKUP(B85,店舗[],2,FALSE)</f>
        <v>錦糸町</v>
      </c>
      <c r="D85" s="2" t="s">
        <v>103</v>
      </c>
      <c r="E85" s="2" t="str">
        <f>VLOOKUP(D85,商品[],2,FALSE)</f>
        <v>ヘッドホン</v>
      </c>
      <c r="F85" s="7">
        <f>VLOOKUP(D85,商品[],3,FALSE)</f>
        <v>7630</v>
      </c>
      <c r="G85" s="4">
        <f>VLOOKUP(D85,商品[],4,FALSE)</f>
        <v>16800</v>
      </c>
      <c r="H85" s="2">
        <v>1</v>
      </c>
      <c r="I85" s="4">
        <f t="shared" si="3"/>
        <v>16800</v>
      </c>
      <c r="J85" s="4">
        <f t="shared" si="4"/>
        <v>7630</v>
      </c>
      <c r="K85" s="4">
        <f t="shared" si="5"/>
        <v>9170</v>
      </c>
    </row>
    <row r="86" spans="1:11" x14ac:dyDescent="0.4">
      <c r="A86" s="3">
        <v>44311</v>
      </c>
      <c r="B86" s="2" t="s">
        <v>102</v>
      </c>
      <c r="C86" s="2" t="str">
        <f>VLOOKUP(B86,店舗[],2,FALSE)</f>
        <v>秋葉原</v>
      </c>
      <c r="D86" s="2" t="s">
        <v>104</v>
      </c>
      <c r="E86" s="2" t="str">
        <f>VLOOKUP(D86,商品[],2,FALSE)</f>
        <v>ポータブルオーディオ</v>
      </c>
      <c r="F86" s="7">
        <f>VLOOKUP(D86,商品[],3,FALSE)</f>
        <v>6400</v>
      </c>
      <c r="G86" s="4">
        <f>VLOOKUP(D86,商品[],4,FALSE)</f>
        <v>13500</v>
      </c>
      <c r="H86" s="2">
        <v>3</v>
      </c>
      <c r="I86" s="4">
        <f t="shared" si="3"/>
        <v>40500</v>
      </c>
      <c r="J86" s="4">
        <f t="shared" si="4"/>
        <v>19200</v>
      </c>
      <c r="K86" s="4">
        <f t="shared" si="5"/>
        <v>21300</v>
      </c>
    </row>
    <row r="87" spans="1:11" x14ac:dyDescent="0.4">
      <c r="A87" s="3">
        <v>44312</v>
      </c>
      <c r="B87" s="2" t="s">
        <v>101</v>
      </c>
      <c r="C87" s="2" t="str">
        <f>VLOOKUP(B87,店舗[],2,FALSE)</f>
        <v>八王子</v>
      </c>
      <c r="D87" s="2" t="s">
        <v>124</v>
      </c>
      <c r="E87" s="2" t="str">
        <f>VLOOKUP(D87,商品[],2,FALSE)</f>
        <v>ヘッドホン</v>
      </c>
      <c r="F87" s="7">
        <f>VLOOKUP(D87,商品[],3,FALSE)</f>
        <v>7560</v>
      </c>
      <c r="G87" s="4">
        <f>VLOOKUP(D87,商品[],4,FALSE)</f>
        <v>16800</v>
      </c>
      <c r="H87" s="2">
        <v>1</v>
      </c>
      <c r="I87" s="4">
        <f t="shared" si="3"/>
        <v>16800</v>
      </c>
      <c r="J87" s="4">
        <f t="shared" si="4"/>
        <v>7560</v>
      </c>
      <c r="K87" s="4">
        <f t="shared" si="5"/>
        <v>9240</v>
      </c>
    </row>
    <row r="88" spans="1:11" x14ac:dyDescent="0.4">
      <c r="A88" s="3">
        <v>44312</v>
      </c>
      <c r="B88" s="2" t="s">
        <v>102</v>
      </c>
      <c r="C88" s="2" t="str">
        <f>VLOOKUP(B88,店舗[],2,FALSE)</f>
        <v>秋葉原</v>
      </c>
      <c r="D88" s="2" t="s">
        <v>97</v>
      </c>
      <c r="E88" s="2" t="str">
        <f>VLOOKUP(D88,商品[],2,FALSE)</f>
        <v>ポータブルオーディオ</v>
      </c>
      <c r="F88" s="7">
        <f>VLOOKUP(D88,商品[],3,FALSE)</f>
        <v>6340</v>
      </c>
      <c r="G88" s="4">
        <f>VLOOKUP(D88,商品[],4,FALSE)</f>
        <v>13500</v>
      </c>
      <c r="H88" s="2">
        <v>2</v>
      </c>
      <c r="I88" s="4">
        <f t="shared" si="3"/>
        <v>27000</v>
      </c>
      <c r="J88" s="4">
        <f t="shared" si="4"/>
        <v>12680</v>
      </c>
      <c r="K88" s="4">
        <f t="shared" si="5"/>
        <v>14320</v>
      </c>
    </row>
    <row r="89" spans="1:11" x14ac:dyDescent="0.4">
      <c r="A89" s="3">
        <v>44312</v>
      </c>
      <c r="B89" s="2" t="s">
        <v>94</v>
      </c>
      <c r="C89" s="2" t="str">
        <f>VLOOKUP(B89,店舗[],2,FALSE)</f>
        <v>新宿</v>
      </c>
      <c r="D89" s="2" t="s">
        <v>125</v>
      </c>
      <c r="E89" s="2" t="str">
        <f>VLOOKUP(D89,商品[],2,FALSE)</f>
        <v>スピーカー</v>
      </c>
      <c r="F89" s="7">
        <f>VLOOKUP(D89,商品[],3,FALSE)</f>
        <v>11000</v>
      </c>
      <c r="G89" s="4">
        <f>VLOOKUP(D89,商品[],4,FALSE)</f>
        <v>30400</v>
      </c>
      <c r="H89" s="2">
        <v>2</v>
      </c>
      <c r="I89" s="4">
        <f t="shared" si="3"/>
        <v>60800</v>
      </c>
      <c r="J89" s="4">
        <f t="shared" si="4"/>
        <v>22000</v>
      </c>
      <c r="K89" s="4">
        <f t="shared" si="5"/>
        <v>38800</v>
      </c>
    </row>
    <row r="90" spans="1:11" x14ac:dyDescent="0.4">
      <c r="A90" s="3">
        <v>44312</v>
      </c>
      <c r="B90" s="2" t="s">
        <v>89</v>
      </c>
      <c r="C90" s="2" t="str">
        <f>VLOOKUP(B90,店舗[],2,FALSE)</f>
        <v>錦糸町</v>
      </c>
      <c r="D90" s="2" t="s">
        <v>100</v>
      </c>
      <c r="E90" s="2" t="str">
        <f>VLOOKUP(D90,商品[],2,FALSE)</f>
        <v>AVケーブル・プラグ</v>
      </c>
      <c r="F90" s="7">
        <f>VLOOKUP(D90,商品[],3,FALSE)</f>
        <v>16000</v>
      </c>
      <c r="G90" s="4">
        <f>VLOOKUP(D90,商品[],4,FALSE)</f>
        <v>43200</v>
      </c>
      <c r="H90" s="2">
        <v>2</v>
      </c>
      <c r="I90" s="4">
        <f t="shared" si="3"/>
        <v>86400</v>
      </c>
      <c r="J90" s="4">
        <f t="shared" si="4"/>
        <v>32000</v>
      </c>
      <c r="K90" s="4">
        <f t="shared" si="5"/>
        <v>54400</v>
      </c>
    </row>
    <row r="91" spans="1:11" x14ac:dyDescent="0.4">
      <c r="A91" s="3">
        <v>44313</v>
      </c>
      <c r="B91" s="2" t="s">
        <v>102</v>
      </c>
      <c r="C91" s="2" t="str">
        <f>VLOOKUP(B91,店舗[],2,FALSE)</f>
        <v>秋葉原</v>
      </c>
      <c r="D91" s="2" t="s">
        <v>95</v>
      </c>
      <c r="E91" s="2" t="str">
        <f>VLOOKUP(D91,商品[],2,FALSE)</f>
        <v>スピーカー</v>
      </c>
      <c r="F91" s="7">
        <f>VLOOKUP(D91,商品[],3,FALSE)</f>
        <v>12100</v>
      </c>
      <c r="G91" s="4">
        <f>VLOOKUP(D91,商品[],4,FALSE)</f>
        <v>25000</v>
      </c>
      <c r="H91" s="2">
        <v>1</v>
      </c>
      <c r="I91" s="4">
        <f t="shared" si="3"/>
        <v>25000</v>
      </c>
      <c r="J91" s="4">
        <f t="shared" si="4"/>
        <v>12100</v>
      </c>
      <c r="K91" s="4">
        <f t="shared" si="5"/>
        <v>12900</v>
      </c>
    </row>
    <row r="92" spans="1:11" x14ac:dyDescent="0.4">
      <c r="A92" s="3">
        <v>44313</v>
      </c>
      <c r="B92" s="2" t="s">
        <v>89</v>
      </c>
      <c r="C92" s="2" t="str">
        <f>VLOOKUP(B92,店舗[],2,FALSE)</f>
        <v>錦糸町</v>
      </c>
      <c r="D92" s="2" t="s">
        <v>105</v>
      </c>
      <c r="E92" s="2" t="str">
        <f>VLOOKUP(D92,商品[],2,FALSE)</f>
        <v>スピーカー</v>
      </c>
      <c r="F92" s="7">
        <f>VLOOKUP(D92,商品[],3,FALSE)</f>
        <v>13890</v>
      </c>
      <c r="G92" s="4">
        <f>VLOOKUP(D92,商品[],4,FALSE)</f>
        <v>30400</v>
      </c>
      <c r="H92" s="2">
        <v>1</v>
      </c>
      <c r="I92" s="4">
        <f t="shared" si="3"/>
        <v>30400</v>
      </c>
      <c r="J92" s="4">
        <f t="shared" si="4"/>
        <v>13890</v>
      </c>
      <c r="K92" s="4">
        <f t="shared" si="5"/>
        <v>16510</v>
      </c>
    </row>
    <row r="93" spans="1:11" x14ac:dyDescent="0.4">
      <c r="A93" s="3">
        <v>44313</v>
      </c>
      <c r="B93" s="2" t="s">
        <v>89</v>
      </c>
      <c r="C93" s="2" t="str">
        <f>VLOOKUP(B93,店舗[],2,FALSE)</f>
        <v>錦糸町</v>
      </c>
      <c r="D93" s="2" t="s">
        <v>126</v>
      </c>
      <c r="E93" s="2" t="str">
        <f>VLOOKUP(D93,商品[],2,FALSE)</f>
        <v>AVケーブル・プラグ</v>
      </c>
      <c r="F93" s="7">
        <f>VLOOKUP(D93,商品[],3,FALSE)</f>
        <v>16000</v>
      </c>
      <c r="G93" s="4">
        <f>VLOOKUP(D93,商品[],4,FALSE)</f>
        <v>43200</v>
      </c>
      <c r="H93" s="2">
        <v>1</v>
      </c>
      <c r="I93" s="4">
        <f t="shared" si="3"/>
        <v>43200</v>
      </c>
      <c r="J93" s="4">
        <f t="shared" si="4"/>
        <v>16000</v>
      </c>
      <c r="K93" s="4">
        <f t="shared" si="5"/>
        <v>27200</v>
      </c>
    </row>
    <row r="94" spans="1:11" x14ac:dyDescent="0.4">
      <c r="A94" s="3">
        <v>44313</v>
      </c>
      <c r="B94" s="2" t="s">
        <v>94</v>
      </c>
      <c r="C94" s="2" t="str">
        <f>VLOOKUP(B94,店舗[],2,FALSE)</f>
        <v>新宿</v>
      </c>
      <c r="D94" s="2" t="s">
        <v>123</v>
      </c>
      <c r="E94" s="2" t="str">
        <f>VLOOKUP(D94,商品[],2,FALSE)</f>
        <v>セットコンポ</v>
      </c>
      <c r="F94" s="7">
        <f>VLOOKUP(D94,商品[],3,FALSE)</f>
        <v>13500</v>
      </c>
      <c r="G94" s="4">
        <f>VLOOKUP(D94,商品[],4,FALSE)</f>
        <v>38000</v>
      </c>
      <c r="H94" s="2">
        <v>3</v>
      </c>
      <c r="I94" s="4">
        <f t="shared" si="3"/>
        <v>114000</v>
      </c>
      <c r="J94" s="4">
        <f t="shared" si="4"/>
        <v>40500</v>
      </c>
      <c r="K94" s="4">
        <f t="shared" si="5"/>
        <v>73500</v>
      </c>
    </row>
    <row r="95" spans="1:11" x14ac:dyDescent="0.4">
      <c r="A95" s="3">
        <v>44313</v>
      </c>
      <c r="B95" s="2" t="s">
        <v>101</v>
      </c>
      <c r="C95" s="2" t="str">
        <f>VLOOKUP(B95,店舗[],2,FALSE)</f>
        <v>八王子</v>
      </c>
      <c r="D95" s="2" t="s">
        <v>106</v>
      </c>
      <c r="E95" s="2" t="str">
        <f>VLOOKUP(D95,商品[],2,FALSE)</f>
        <v>ヘッドホン</v>
      </c>
      <c r="F95" s="7">
        <f>VLOOKUP(D95,商品[],3,FALSE)</f>
        <v>6600</v>
      </c>
      <c r="G95" s="4">
        <f>VLOOKUP(D95,商品[],4,FALSE)</f>
        <v>16800</v>
      </c>
      <c r="H95" s="2">
        <v>3</v>
      </c>
      <c r="I95" s="4">
        <f t="shared" si="3"/>
        <v>50400</v>
      </c>
      <c r="J95" s="4">
        <f t="shared" si="4"/>
        <v>19800</v>
      </c>
      <c r="K95" s="4">
        <f t="shared" si="5"/>
        <v>30600</v>
      </c>
    </row>
    <row r="96" spans="1:11" x14ac:dyDescent="0.4">
      <c r="A96" s="3">
        <v>44314</v>
      </c>
      <c r="B96" s="2" t="s">
        <v>101</v>
      </c>
      <c r="C96" s="2" t="str">
        <f>VLOOKUP(B96,店舗[],2,FALSE)</f>
        <v>八王子</v>
      </c>
      <c r="D96" s="2" t="s">
        <v>107</v>
      </c>
      <c r="E96" s="2" t="str">
        <f>VLOOKUP(D96,商品[],2,FALSE)</f>
        <v>セットコンポ</v>
      </c>
      <c r="F96" s="7">
        <f>VLOOKUP(D96,商品[],3,FALSE)</f>
        <v>14060</v>
      </c>
      <c r="G96" s="4">
        <f>VLOOKUP(D96,商品[],4,FALSE)</f>
        <v>38000</v>
      </c>
      <c r="H96" s="2">
        <v>3</v>
      </c>
      <c r="I96" s="4">
        <f t="shared" si="3"/>
        <v>114000</v>
      </c>
      <c r="J96" s="4">
        <f t="shared" si="4"/>
        <v>42180</v>
      </c>
      <c r="K96" s="4">
        <f t="shared" si="5"/>
        <v>71820</v>
      </c>
    </row>
    <row r="97" spans="1:11" x14ac:dyDescent="0.4">
      <c r="A97" s="3">
        <v>44315</v>
      </c>
      <c r="B97" s="2" t="s">
        <v>91</v>
      </c>
      <c r="C97" s="2" t="str">
        <f>VLOOKUP(B97,店舗[],2,FALSE)</f>
        <v>吉祥寺</v>
      </c>
      <c r="D97" s="2" t="s">
        <v>113</v>
      </c>
      <c r="E97" s="2" t="str">
        <f>VLOOKUP(D97,商品[],2,FALSE)</f>
        <v>スピーカー</v>
      </c>
      <c r="F97" s="7">
        <f>VLOOKUP(D97,商品[],3,FALSE)</f>
        <v>12250</v>
      </c>
      <c r="G97" s="4">
        <f>VLOOKUP(D97,商品[],4,FALSE)</f>
        <v>25000</v>
      </c>
      <c r="H97" s="2">
        <v>2</v>
      </c>
      <c r="I97" s="4">
        <f t="shared" si="3"/>
        <v>50000</v>
      </c>
      <c r="J97" s="4">
        <f t="shared" si="4"/>
        <v>24500</v>
      </c>
      <c r="K97" s="4">
        <f t="shared" si="5"/>
        <v>25500</v>
      </c>
    </row>
    <row r="98" spans="1:11" x14ac:dyDescent="0.4">
      <c r="A98" s="3">
        <v>44315</v>
      </c>
      <c r="B98" s="2" t="s">
        <v>94</v>
      </c>
      <c r="C98" s="2" t="str">
        <f>VLOOKUP(B98,店舗[],2,FALSE)</f>
        <v>新宿</v>
      </c>
      <c r="D98" s="2" t="s">
        <v>108</v>
      </c>
      <c r="E98" s="2" t="str">
        <f>VLOOKUP(D98,商品[],2,FALSE)</f>
        <v>ヘッドホン</v>
      </c>
      <c r="F98" s="7">
        <f>VLOOKUP(D98,商品[],3,FALSE)</f>
        <v>6720</v>
      </c>
      <c r="G98" s="4">
        <f>VLOOKUP(D98,商品[],4,FALSE)</f>
        <v>16800</v>
      </c>
      <c r="H98" s="2">
        <v>3</v>
      </c>
      <c r="I98" s="4">
        <f t="shared" si="3"/>
        <v>50400</v>
      </c>
      <c r="J98" s="4">
        <f t="shared" si="4"/>
        <v>20160</v>
      </c>
      <c r="K98" s="4">
        <f t="shared" si="5"/>
        <v>30240</v>
      </c>
    </row>
    <row r="99" spans="1:11" x14ac:dyDescent="0.4">
      <c r="A99" s="3">
        <v>44315</v>
      </c>
      <c r="B99" s="2" t="s">
        <v>101</v>
      </c>
      <c r="C99" s="2" t="str">
        <f>VLOOKUP(B99,店舗[],2,FALSE)</f>
        <v>八王子</v>
      </c>
      <c r="D99" s="2" t="s">
        <v>111</v>
      </c>
      <c r="E99" s="2" t="str">
        <f>VLOOKUP(D99,商品[],2,FALSE)</f>
        <v>ヘッドホン</v>
      </c>
      <c r="F99" s="7">
        <f>VLOOKUP(D99,商品[],3,FALSE)</f>
        <v>10080</v>
      </c>
      <c r="G99" s="4">
        <f>VLOOKUP(D99,商品[],4,FALSE)</f>
        <v>16800</v>
      </c>
      <c r="H99" s="2">
        <v>3</v>
      </c>
      <c r="I99" s="4">
        <f t="shared" si="3"/>
        <v>50400</v>
      </c>
      <c r="J99" s="4">
        <f t="shared" si="4"/>
        <v>30240</v>
      </c>
      <c r="K99" s="4">
        <f t="shared" si="5"/>
        <v>20160</v>
      </c>
    </row>
    <row r="100" spans="1:11" x14ac:dyDescent="0.4">
      <c r="A100" s="3">
        <v>44316</v>
      </c>
      <c r="B100" s="2" t="s">
        <v>89</v>
      </c>
      <c r="C100" s="2" t="str">
        <f>VLOOKUP(B100,店舗[],2,FALSE)</f>
        <v>錦糸町</v>
      </c>
      <c r="D100" s="2" t="s">
        <v>112</v>
      </c>
      <c r="E100" s="2" t="str">
        <f>VLOOKUP(D100,商品[],2,FALSE)</f>
        <v>ポータブルオーディオ</v>
      </c>
      <c r="F100" s="7">
        <f>VLOOKUP(D100,商品[],3,FALSE)</f>
        <v>8525</v>
      </c>
      <c r="G100" s="4">
        <f>VLOOKUP(D100,商品[],4,FALSE)</f>
        <v>15500</v>
      </c>
      <c r="H100" s="2">
        <v>3</v>
      </c>
      <c r="I100" s="4">
        <f t="shared" si="3"/>
        <v>46500</v>
      </c>
      <c r="J100" s="4">
        <f t="shared" si="4"/>
        <v>25575</v>
      </c>
      <c r="K100" s="4">
        <f t="shared" si="5"/>
        <v>20925</v>
      </c>
    </row>
  </sheetData>
  <phoneticPr fontId="8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0621A-D425-4EC7-9F84-03A8E0AE2682}">
  <dimension ref="A3:C9"/>
  <sheetViews>
    <sheetView workbookViewId="0"/>
  </sheetViews>
  <sheetFormatPr defaultRowHeight="18.75" x14ac:dyDescent="0.4"/>
  <cols>
    <col min="1" max="1" width="21.375" bestFit="1" customWidth="1"/>
    <col min="2" max="3" width="15.5" bestFit="1" customWidth="1"/>
  </cols>
  <sheetData>
    <row r="3" spans="1:3" x14ac:dyDescent="0.4">
      <c r="A3" s="12" t="s">
        <v>170</v>
      </c>
      <c r="B3" t="s">
        <v>218</v>
      </c>
      <c r="C3" t="s">
        <v>219</v>
      </c>
    </row>
    <row r="4" spans="1:3" x14ac:dyDescent="0.4">
      <c r="A4" s="13" t="s">
        <v>171</v>
      </c>
      <c r="B4" s="15">
        <v>93600</v>
      </c>
      <c r="C4" s="17">
        <v>2.1666666666666665</v>
      </c>
    </row>
    <row r="5" spans="1:3" x14ac:dyDescent="0.4">
      <c r="A5" s="13" t="s">
        <v>172</v>
      </c>
      <c r="B5" s="15">
        <v>67754.545454545456</v>
      </c>
      <c r="C5" s="17">
        <v>2.6363636363636362</v>
      </c>
    </row>
    <row r="6" spans="1:3" x14ac:dyDescent="0.4">
      <c r="A6" s="13" t="s">
        <v>173</v>
      </c>
      <c r="B6" s="15">
        <v>83600</v>
      </c>
      <c r="C6" s="17">
        <v>2.2000000000000002</v>
      </c>
    </row>
    <row r="7" spans="1:3" x14ac:dyDescent="0.4">
      <c r="A7" s="13" t="s">
        <v>174</v>
      </c>
      <c r="B7" s="15">
        <v>32869.565217391304</v>
      </c>
      <c r="C7" s="17">
        <v>1.9565217391304348</v>
      </c>
    </row>
    <row r="8" spans="1:3" x14ac:dyDescent="0.4">
      <c r="A8" s="13" t="s">
        <v>175</v>
      </c>
      <c r="B8" s="15">
        <v>44166.666666666664</v>
      </c>
      <c r="C8" s="17">
        <v>3.1666666666666665</v>
      </c>
    </row>
    <row r="9" spans="1:3" x14ac:dyDescent="0.4">
      <c r="A9" s="13" t="s">
        <v>176</v>
      </c>
      <c r="B9" s="15">
        <v>57660.824742268043</v>
      </c>
      <c r="C9" s="17">
        <v>2.5257731958762886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ED81-1C9E-405F-B159-ADB10626A5BE}">
  <dimension ref="A3:H48"/>
  <sheetViews>
    <sheetView workbookViewId="0"/>
  </sheetViews>
  <sheetFormatPr defaultRowHeight="18.75" x14ac:dyDescent="0.4"/>
  <cols>
    <col min="1" max="1" width="26.375" bestFit="1" customWidth="1"/>
    <col min="2" max="2" width="11.25" bestFit="1" customWidth="1"/>
    <col min="3" max="5" width="7.375" bestFit="1" customWidth="1"/>
    <col min="6" max="6" width="5.5" bestFit="1" customWidth="1"/>
    <col min="7" max="7" width="7.375" bestFit="1" customWidth="1"/>
    <col min="8" max="8" width="5.5" bestFit="1" customWidth="1"/>
  </cols>
  <sheetData>
    <row r="3" spans="1:8" x14ac:dyDescent="0.4">
      <c r="A3" s="12" t="s">
        <v>210</v>
      </c>
      <c r="B3" s="12" t="s">
        <v>211</v>
      </c>
    </row>
    <row r="4" spans="1:8" x14ac:dyDescent="0.4">
      <c r="A4" s="12" t="s">
        <v>170</v>
      </c>
      <c r="B4" t="s">
        <v>212</v>
      </c>
      <c r="C4" t="s">
        <v>213</v>
      </c>
      <c r="D4" t="s">
        <v>214</v>
      </c>
      <c r="E4" t="s">
        <v>215</v>
      </c>
      <c r="F4" t="s">
        <v>216</v>
      </c>
      <c r="G4" t="s">
        <v>217</v>
      </c>
      <c r="H4" t="s">
        <v>176</v>
      </c>
    </row>
    <row r="5" spans="1:8" x14ac:dyDescent="0.4">
      <c r="A5" s="13" t="s">
        <v>171</v>
      </c>
      <c r="B5" s="14"/>
      <c r="C5" s="14"/>
      <c r="D5" s="14"/>
      <c r="E5" s="14"/>
      <c r="F5" s="14"/>
      <c r="G5" s="14"/>
      <c r="H5" s="14"/>
    </row>
    <row r="6" spans="1:8" x14ac:dyDescent="0.4">
      <c r="A6" s="16" t="s">
        <v>177</v>
      </c>
      <c r="B6" s="14">
        <v>1</v>
      </c>
      <c r="C6" s="14"/>
      <c r="D6" s="14"/>
      <c r="E6" s="14">
        <v>1</v>
      </c>
      <c r="F6" s="14"/>
      <c r="G6" s="14"/>
      <c r="H6" s="14">
        <v>2</v>
      </c>
    </row>
    <row r="7" spans="1:8" x14ac:dyDescent="0.4">
      <c r="A7" s="16" t="s">
        <v>178</v>
      </c>
      <c r="B7" s="14">
        <v>1</v>
      </c>
      <c r="C7" s="14">
        <v>3</v>
      </c>
      <c r="D7" s="14">
        <v>1</v>
      </c>
      <c r="E7" s="14"/>
      <c r="F7" s="14"/>
      <c r="G7" s="14"/>
      <c r="H7" s="14">
        <v>5</v>
      </c>
    </row>
    <row r="8" spans="1:8" x14ac:dyDescent="0.4">
      <c r="A8" s="16" t="s">
        <v>179</v>
      </c>
      <c r="B8" s="14"/>
      <c r="C8" s="14"/>
      <c r="D8" s="14"/>
      <c r="E8" s="14"/>
      <c r="F8" s="14"/>
      <c r="G8" s="14">
        <v>1</v>
      </c>
      <c r="H8" s="14">
        <v>1</v>
      </c>
    </row>
    <row r="9" spans="1:8" x14ac:dyDescent="0.4">
      <c r="A9" s="16" t="s">
        <v>180</v>
      </c>
      <c r="B9" s="14"/>
      <c r="C9" s="14"/>
      <c r="D9" s="14">
        <v>1</v>
      </c>
      <c r="E9" s="14"/>
      <c r="F9" s="14">
        <v>1</v>
      </c>
      <c r="G9" s="14"/>
      <c r="H9" s="14">
        <v>2</v>
      </c>
    </row>
    <row r="10" spans="1:8" x14ac:dyDescent="0.4">
      <c r="A10" s="16" t="s">
        <v>181</v>
      </c>
      <c r="B10" s="14"/>
      <c r="C10" s="14">
        <v>1</v>
      </c>
      <c r="D10" s="14"/>
      <c r="E10" s="14"/>
      <c r="F10" s="14"/>
      <c r="G10" s="14">
        <v>1</v>
      </c>
      <c r="H10" s="14">
        <v>2</v>
      </c>
    </row>
    <row r="11" spans="1:8" x14ac:dyDescent="0.4">
      <c r="A11" s="13" t="s">
        <v>220</v>
      </c>
      <c r="B11" s="14">
        <v>2</v>
      </c>
      <c r="C11" s="14">
        <v>4</v>
      </c>
      <c r="D11" s="14">
        <v>2</v>
      </c>
      <c r="E11" s="14">
        <v>1</v>
      </c>
      <c r="F11" s="14">
        <v>1</v>
      </c>
      <c r="G11" s="14">
        <v>2</v>
      </c>
      <c r="H11" s="14">
        <v>12</v>
      </c>
    </row>
    <row r="12" spans="1:8" x14ac:dyDescent="0.4">
      <c r="A12" s="13" t="s">
        <v>172</v>
      </c>
      <c r="B12" s="14"/>
      <c r="C12" s="14"/>
      <c r="D12" s="14"/>
      <c r="E12" s="14"/>
      <c r="F12" s="14"/>
      <c r="G12" s="14"/>
      <c r="H12" s="14"/>
    </row>
    <row r="13" spans="1:8" x14ac:dyDescent="0.4">
      <c r="A13" s="16" t="s">
        <v>182</v>
      </c>
      <c r="B13" s="14">
        <v>1</v>
      </c>
      <c r="C13" s="14">
        <v>1</v>
      </c>
      <c r="D13" s="14"/>
      <c r="E13" s="14">
        <v>1</v>
      </c>
      <c r="F13" s="14"/>
      <c r="G13" s="14"/>
      <c r="H13" s="14">
        <v>3</v>
      </c>
    </row>
    <row r="14" spans="1:8" x14ac:dyDescent="0.4">
      <c r="A14" s="16" t="s">
        <v>183</v>
      </c>
      <c r="B14" s="14"/>
      <c r="C14" s="14">
        <v>2</v>
      </c>
      <c r="D14" s="14">
        <v>1</v>
      </c>
      <c r="E14" s="14">
        <v>1</v>
      </c>
      <c r="F14" s="14">
        <v>3</v>
      </c>
      <c r="G14" s="14">
        <v>3</v>
      </c>
      <c r="H14" s="14">
        <v>10</v>
      </c>
    </row>
    <row r="15" spans="1:8" x14ac:dyDescent="0.4">
      <c r="A15" s="16" t="s">
        <v>184</v>
      </c>
      <c r="B15" s="14"/>
      <c r="C15" s="14">
        <v>1</v>
      </c>
      <c r="D15" s="14">
        <v>1</v>
      </c>
      <c r="E15" s="14"/>
      <c r="F15" s="14"/>
      <c r="G15" s="14"/>
      <c r="H15" s="14">
        <v>2</v>
      </c>
    </row>
    <row r="16" spans="1:8" x14ac:dyDescent="0.4">
      <c r="A16" s="16" t="s">
        <v>185</v>
      </c>
      <c r="B16" s="14"/>
      <c r="C16" s="14"/>
      <c r="D16" s="14"/>
      <c r="E16" s="14">
        <v>2</v>
      </c>
      <c r="F16" s="14"/>
      <c r="G16" s="14"/>
      <c r="H16" s="14">
        <v>2</v>
      </c>
    </row>
    <row r="17" spans="1:8" x14ac:dyDescent="0.4">
      <c r="A17" s="16" t="s">
        <v>186</v>
      </c>
      <c r="B17" s="14">
        <v>1</v>
      </c>
      <c r="C17" s="14"/>
      <c r="D17" s="14"/>
      <c r="E17" s="14">
        <v>1</v>
      </c>
      <c r="F17" s="14"/>
      <c r="G17" s="14"/>
      <c r="H17" s="14">
        <v>2</v>
      </c>
    </row>
    <row r="18" spans="1:8" x14ac:dyDescent="0.4">
      <c r="A18" s="16" t="s">
        <v>187</v>
      </c>
      <c r="B18" s="14">
        <v>1</v>
      </c>
      <c r="C18" s="14"/>
      <c r="D18" s="14"/>
      <c r="E18" s="14"/>
      <c r="F18" s="14">
        <v>1</v>
      </c>
      <c r="G18" s="14"/>
      <c r="H18" s="14">
        <v>2</v>
      </c>
    </row>
    <row r="19" spans="1:8" x14ac:dyDescent="0.4">
      <c r="A19" s="16" t="s">
        <v>188</v>
      </c>
      <c r="B19" s="14">
        <v>1</v>
      </c>
      <c r="C19" s="14"/>
      <c r="D19" s="14">
        <v>1</v>
      </c>
      <c r="E19" s="14">
        <v>1</v>
      </c>
      <c r="F19" s="14"/>
      <c r="G19" s="14"/>
      <c r="H19" s="14">
        <v>3</v>
      </c>
    </row>
    <row r="20" spans="1:8" x14ac:dyDescent="0.4">
      <c r="A20" s="16" t="s">
        <v>189</v>
      </c>
      <c r="B20" s="14">
        <v>2</v>
      </c>
      <c r="C20" s="14"/>
      <c r="D20" s="14">
        <v>1</v>
      </c>
      <c r="E20" s="14"/>
      <c r="F20" s="14">
        <v>1</v>
      </c>
      <c r="G20" s="14"/>
      <c r="H20" s="14">
        <v>4</v>
      </c>
    </row>
    <row r="21" spans="1:8" x14ac:dyDescent="0.4">
      <c r="A21" s="16" t="s">
        <v>190</v>
      </c>
      <c r="B21" s="14">
        <v>1</v>
      </c>
      <c r="C21" s="14">
        <v>1</v>
      </c>
      <c r="D21" s="14"/>
      <c r="E21" s="14"/>
      <c r="F21" s="14">
        <v>1</v>
      </c>
      <c r="G21" s="14"/>
      <c r="H21" s="14">
        <v>3</v>
      </c>
    </row>
    <row r="22" spans="1:8" x14ac:dyDescent="0.4">
      <c r="A22" s="16" t="s">
        <v>191</v>
      </c>
      <c r="B22" s="14"/>
      <c r="C22" s="14">
        <v>1</v>
      </c>
      <c r="D22" s="14"/>
      <c r="E22" s="14"/>
      <c r="F22" s="14"/>
      <c r="G22" s="14">
        <v>1</v>
      </c>
      <c r="H22" s="14">
        <v>2</v>
      </c>
    </row>
    <row r="23" spans="1:8" x14ac:dyDescent="0.4">
      <c r="A23" s="13" t="s">
        <v>221</v>
      </c>
      <c r="B23" s="14">
        <v>7</v>
      </c>
      <c r="C23" s="14">
        <v>6</v>
      </c>
      <c r="D23" s="14">
        <v>4</v>
      </c>
      <c r="E23" s="14">
        <v>6</v>
      </c>
      <c r="F23" s="14">
        <v>6</v>
      </c>
      <c r="G23" s="14">
        <v>4</v>
      </c>
      <c r="H23" s="14">
        <v>33</v>
      </c>
    </row>
    <row r="24" spans="1:8" x14ac:dyDescent="0.4">
      <c r="A24" s="13" t="s">
        <v>173</v>
      </c>
      <c r="B24" s="14"/>
      <c r="C24" s="14"/>
      <c r="D24" s="14"/>
      <c r="E24" s="14"/>
      <c r="F24" s="14"/>
      <c r="G24" s="14"/>
      <c r="H24" s="14"/>
    </row>
    <row r="25" spans="1:8" x14ac:dyDescent="0.4">
      <c r="A25" s="16" t="s">
        <v>192</v>
      </c>
      <c r="B25" s="14"/>
      <c r="C25" s="14"/>
      <c r="D25" s="14">
        <v>2</v>
      </c>
      <c r="E25" s="14"/>
      <c r="F25" s="14"/>
      <c r="G25" s="14">
        <v>1</v>
      </c>
      <c r="H25" s="14">
        <v>3</v>
      </c>
    </row>
    <row r="26" spans="1:8" x14ac:dyDescent="0.4">
      <c r="A26" s="16" t="s">
        <v>193</v>
      </c>
      <c r="B26" s="14">
        <v>1</v>
      </c>
      <c r="C26" s="14"/>
      <c r="D26" s="14"/>
      <c r="E26" s="14"/>
      <c r="F26" s="14">
        <v>1</v>
      </c>
      <c r="G26" s="14"/>
      <c r="H26" s="14">
        <v>2</v>
      </c>
    </row>
    <row r="27" spans="1:8" x14ac:dyDescent="0.4">
      <c r="A27" s="13" t="s">
        <v>222</v>
      </c>
      <c r="B27" s="14">
        <v>1</v>
      </c>
      <c r="C27" s="14"/>
      <c r="D27" s="14">
        <v>2</v>
      </c>
      <c r="E27" s="14"/>
      <c r="F27" s="14">
        <v>1</v>
      </c>
      <c r="G27" s="14">
        <v>1</v>
      </c>
      <c r="H27" s="14">
        <v>5</v>
      </c>
    </row>
    <row r="28" spans="1:8" x14ac:dyDescent="0.4">
      <c r="A28" s="13" t="s">
        <v>174</v>
      </c>
      <c r="B28" s="14"/>
      <c r="C28" s="14"/>
      <c r="D28" s="14"/>
      <c r="E28" s="14"/>
      <c r="F28" s="14"/>
      <c r="G28" s="14"/>
      <c r="H28" s="14"/>
    </row>
    <row r="29" spans="1:8" x14ac:dyDescent="0.4">
      <c r="A29" s="16" t="s">
        <v>194</v>
      </c>
      <c r="B29" s="14"/>
      <c r="C29" s="14"/>
      <c r="D29" s="14"/>
      <c r="E29" s="14"/>
      <c r="F29" s="14">
        <v>3</v>
      </c>
      <c r="G29" s="14"/>
      <c r="H29" s="14">
        <v>3</v>
      </c>
    </row>
    <row r="30" spans="1:8" x14ac:dyDescent="0.4">
      <c r="A30" s="16" t="s">
        <v>195</v>
      </c>
      <c r="B30" s="14">
        <v>1</v>
      </c>
      <c r="C30" s="14"/>
      <c r="D30" s="14">
        <v>1</v>
      </c>
      <c r="E30" s="14"/>
      <c r="F30" s="14"/>
      <c r="G30" s="14">
        <v>1</v>
      </c>
      <c r="H30" s="14">
        <v>3</v>
      </c>
    </row>
    <row r="31" spans="1:8" x14ac:dyDescent="0.4">
      <c r="A31" s="16" t="s">
        <v>196</v>
      </c>
      <c r="B31" s="14"/>
      <c r="C31" s="14"/>
      <c r="D31" s="14">
        <v>2</v>
      </c>
      <c r="E31" s="14">
        <v>1</v>
      </c>
      <c r="F31" s="14"/>
      <c r="G31" s="14"/>
      <c r="H31" s="14">
        <v>3</v>
      </c>
    </row>
    <row r="32" spans="1:8" x14ac:dyDescent="0.4">
      <c r="A32" s="16" t="s">
        <v>197</v>
      </c>
      <c r="B32" s="14">
        <v>1</v>
      </c>
      <c r="C32" s="14"/>
      <c r="D32" s="14">
        <v>1</v>
      </c>
      <c r="E32" s="14">
        <v>1</v>
      </c>
      <c r="F32" s="14">
        <v>1</v>
      </c>
      <c r="G32" s="14"/>
      <c r="H32" s="14">
        <v>4</v>
      </c>
    </row>
    <row r="33" spans="1:8" x14ac:dyDescent="0.4">
      <c r="A33" s="16" t="s">
        <v>198</v>
      </c>
      <c r="B33" s="14">
        <v>2</v>
      </c>
      <c r="C33" s="14">
        <v>1</v>
      </c>
      <c r="D33" s="14"/>
      <c r="E33" s="14"/>
      <c r="F33" s="14"/>
      <c r="G33" s="14"/>
      <c r="H33" s="14">
        <v>3</v>
      </c>
    </row>
    <row r="34" spans="1:8" x14ac:dyDescent="0.4">
      <c r="A34" s="16" t="s">
        <v>199</v>
      </c>
      <c r="B34" s="14"/>
      <c r="C34" s="14"/>
      <c r="D34" s="14">
        <v>1</v>
      </c>
      <c r="E34" s="14"/>
      <c r="F34" s="14"/>
      <c r="G34" s="14">
        <v>1</v>
      </c>
      <c r="H34" s="14">
        <v>2</v>
      </c>
    </row>
    <row r="35" spans="1:8" x14ac:dyDescent="0.4">
      <c r="A35" s="16" t="s">
        <v>200</v>
      </c>
      <c r="B35" s="14"/>
      <c r="C35" s="14"/>
      <c r="D35" s="14"/>
      <c r="E35" s="14">
        <v>1</v>
      </c>
      <c r="F35" s="14">
        <v>1</v>
      </c>
      <c r="G35" s="14"/>
      <c r="H35" s="14">
        <v>2</v>
      </c>
    </row>
    <row r="36" spans="1:8" x14ac:dyDescent="0.4">
      <c r="A36" s="16" t="s">
        <v>201</v>
      </c>
      <c r="B36" s="14">
        <v>1</v>
      </c>
      <c r="C36" s="14"/>
      <c r="D36" s="14"/>
      <c r="E36" s="14">
        <v>1</v>
      </c>
      <c r="F36" s="14"/>
      <c r="G36" s="14">
        <v>1</v>
      </c>
      <c r="H36" s="14">
        <v>3</v>
      </c>
    </row>
    <row r="37" spans="1:8" x14ac:dyDescent="0.4">
      <c r="A37" s="13" t="s">
        <v>223</v>
      </c>
      <c r="B37" s="14">
        <v>5</v>
      </c>
      <c r="C37" s="14">
        <v>1</v>
      </c>
      <c r="D37" s="14">
        <v>5</v>
      </c>
      <c r="E37" s="14">
        <v>4</v>
      </c>
      <c r="F37" s="14">
        <v>5</v>
      </c>
      <c r="G37" s="14">
        <v>3</v>
      </c>
      <c r="H37" s="14">
        <v>23</v>
      </c>
    </row>
    <row r="38" spans="1:8" x14ac:dyDescent="0.4">
      <c r="A38" s="13" t="s">
        <v>175</v>
      </c>
      <c r="B38" s="14"/>
      <c r="C38" s="14"/>
      <c r="D38" s="14"/>
      <c r="E38" s="14"/>
      <c r="F38" s="14"/>
      <c r="G38" s="14"/>
      <c r="H38" s="14"/>
    </row>
    <row r="39" spans="1:8" x14ac:dyDescent="0.4">
      <c r="A39" s="16" t="s">
        <v>202</v>
      </c>
      <c r="B39" s="14">
        <v>1</v>
      </c>
      <c r="C39" s="14"/>
      <c r="D39" s="14"/>
      <c r="E39" s="14"/>
      <c r="F39" s="14">
        <v>2</v>
      </c>
      <c r="G39" s="14"/>
      <c r="H39" s="14">
        <v>3</v>
      </c>
    </row>
    <row r="40" spans="1:8" x14ac:dyDescent="0.4">
      <c r="A40" s="16" t="s">
        <v>203</v>
      </c>
      <c r="B40" s="14">
        <v>1</v>
      </c>
      <c r="C40" s="14"/>
      <c r="D40" s="14"/>
      <c r="E40" s="14"/>
      <c r="F40" s="14">
        <v>1</v>
      </c>
      <c r="G40" s="14">
        <v>1</v>
      </c>
      <c r="H40" s="14">
        <v>3</v>
      </c>
    </row>
    <row r="41" spans="1:8" x14ac:dyDescent="0.4">
      <c r="A41" s="16" t="s">
        <v>204</v>
      </c>
      <c r="B41" s="14"/>
      <c r="C41" s="14"/>
      <c r="D41" s="14">
        <v>1</v>
      </c>
      <c r="E41" s="14"/>
      <c r="F41" s="14">
        <v>1</v>
      </c>
      <c r="G41" s="14">
        <v>1</v>
      </c>
      <c r="H41" s="14">
        <v>3</v>
      </c>
    </row>
    <row r="42" spans="1:8" x14ac:dyDescent="0.4">
      <c r="A42" s="16" t="s">
        <v>205</v>
      </c>
      <c r="B42" s="14">
        <v>1</v>
      </c>
      <c r="C42" s="14"/>
      <c r="D42" s="14">
        <v>1</v>
      </c>
      <c r="E42" s="14">
        <v>1</v>
      </c>
      <c r="F42" s="14"/>
      <c r="G42" s="14"/>
      <c r="H42" s="14">
        <v>3</v>
      </c>
    </row>
    <row r="43" spans="1:8" x14ac:dyDescent="0.4">
      <c r="A43" s="16" t="s">
        <v>206</v>
      </c>
      <c r="B43" s="14"/>
      <c r="C43" s="14"/>
      <c r="D43" s="14">
        <v>1</v>
      </c>
      <c r="E43" s="14"/>
      <c r="F43" s="14"/>
      <c r="G43" s="14">
        <v>1</v>
      </c>
      <c r="H43" s="14">
        <v>2</v>
      </c>
    </row>
    <row r="44" spans="1:8" x14ac:dyDescent="0.4">
      <c r="A44" s="16" t="s">
        <v>207</v>
      </c>
      <c r="B44" s="14"/>
      <c r="C44" s="14"/>
      <c r="D44" s="14">
        <v>1</v>
      </c>
      <c r="E44" s="14">
        <v>2</v>
      </c>
      <c r="F44" s="14">
        <v>1</v>
      </c>
      <c r="G44" s="14"/>
      <c r="H44" s="14">
        <v>4</v>
      </c>
    </row>
    <row r="45" spans="1:8" x14ac:dyDescent="0.4">
      <c r="A45" s="16" t="s">
        <v>208</v>
      </c>
      <c r="B45" s="14">
        <v>1</v>
      </c>
      <c r="C45" s="14"/>
      <c r="D45" s="14">
        <v>2</v>
      </c>
      <c r="E45" s="14"/>
      <c r="F45" s="14"/>
      <c r="G45" s="14"/>
      <c r="H45" s="14">
        <v>3</v>
      </c>
    </row>
    <row r="46" spans="1:8" x14ac:dyDescent="0.4">
      <c r="A46" s="16" t="s">
        <v>209</v>
      </c>
      <c r="B46" s="14"/>
      <c r="C46" s="14">
        <v>1</v>
      </c>
      <c r="D46" s="14">
        <v>2</v>
      </c>
      <c r="E46" s="14"/>
      <c r="F46" s="14"/>
      <c r="G46" s="14"/>
      <c r="H46" s="14">
        <v>3</v>
      </c>
    </row>
    <row r="47" spans="1:8" x14ac:dyDescent="0.4">
      <c r="A47" s="13" t="s">
        <v>224</v>
      </c>
      <c r="B47" s="14">
        <v>4</v>
      </c>
      <c r="C47" s="14">
        <v>1</v>
      </c>
      <c r="D47" s="14">
        <v>8</v>
      </c>
      <c r="E47" s="14">
        <v>3</v>
      </c>
      <c r="F47" s="14">
        <v>5</v>
      </c>
      <c r="G47" s="14">
        <v>3</v>
      </c>
      <c r="H47" s="14">
        <v>24</v>
      </c>
    </row>
    <row r="48" spans="1:8" x14ac:dyDescent="0.4">
      <c r="A48" s="13" t="s">
        <v>176</v>
      </c>
      <c r="B48" s="14">
        <v>19</v>
      </c>
      <c r="C48" s="14">
        <v>12</v>
      </c>
      <c r="D48" s="14">
        <v>21</v>
      </c>
      <c r="E48" s="14">
        <v>14</v>
      </c>
      <c r="F48" s="14">
        <v>18</v>
      </c>
      <c r="G48" s="14">
        <v>13</v>
      </c>
      <c r="H48" s="14">
        <v>97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2AC39-ECA9-46E9-9870-2A7876201899}">
  <dimension ref="A1:E9"/>
  <sheetViews>
    <sheetView workbookViewId="0"/>
  </sheetViews>
  <sheetFormatPr defaultRowHeight="18.75" x14ac:dyDescent="0.4"/>
  <cols>
    <col min="1" max="1" width="14.625" customWidth="1"/>
    <col min="2" max="2" width="10.625" customWidth="1"/>
    <col min="3" max="3" width="33" customWidth="1"/>
    <col min="4" max="4" width="14.75" bestFit="1" customWidth="1"/>
    <col min="5" max="5" width="16.125" customWidth="1"/>
  </cols>
  <sheetData>
    <row r="1" spans="1:5" ht="19.5" x14ac:dyDescent="0.4">
      <c r="A1" s="5" t="s">
        <v>43</v>
      </c>
    </row>
    <row r="3" spans="1:5" x14ac:dyDescent="0.4">
      <c r="A3" s="11" t="s">
        <v>44</v>
      </c>
      <c r="B3" s="11" t="s">
        <v>45</v>
      </c>
      <c r="C3" s="11" t="s">
        <v>46</v>
      </c>
      <c r="D3" s="11" t="s">
        <v>47</v>
      </c>
      <c r="E3" s="11" t="s">
        <v>48</v>
      </c>
    </row>
    <row r="4" spans="1:5" x14ac:dyDescent="0.4">
      <c r="A4" t="s">
        <v>69</v>
      </c>
      <c r="B4" t="s">
        <v>49</v>
      </c>
      <c r="C4" t="s">
        <v>73</v>
      </c>
      <c r="D4" t="s">
        <v>50</v>
      </c>
      <c r="E4" t="s">
        <v>51</v>
      </c>
    </row>
    <row r="5" spans="1:5" x14ac:dyDescent="0.4">
      <c r="A5" t="s">
        <v>70</v>
      </c>
      <c r="B5" t="s">
        <v>52</v>
      </c>
      <c r="C5" t="s">
        <v>74</v>
      </c>
      <c r="D5" t="s">
        <v>53</v>
      </c>
      <c r="E5" t="s">
        <v>54</v>
      </c>
    </row>
    <row r="6" spans="1:5" x14ac:dyDescent="0.4">
      <c r="A6" t="s">
        <v>55</v>
      </c>
      <c r="B6" t="s">
        <v>56</v>
      </c>
      <c r="C6" t="s">
        <v>75</v>
      </c>
      <c r="D6" t="s">
        <v>57</v>
      </c>
      <c r="E6" t="s">
        <v>58</v>
      </c>
    </row>
    <row r="7" spans="1:5" x14ac:dyDescent="0.4">
      <c r="A7" t="s">
        <v>59</v>
      </c>
      <c r="B7" t="s">
        <v>60</v>
      </c>
      <c r="C7" t="s">
        <v>76</v>
      </c>
      <c r="D7" t="s">
        <v>61</v>
      </c>
      <c r="E7" t="s">
        <v>62</v>
      </c>
    </row>
    <row r="8" spans="1:5" x14ac:dyDescent="0.4">
      <c r="A8" t="s">
        <v>71</v>
      </c>
      <c r="B8" t="s">
        <v>63</v>
      </c>
      <c r="C8" t="s">
        <v>77</v>
      </c>
      <c r="D8" t="s">
        <v>64</v>
      </c>
      <c r="E8" t="s">
        <v>65</v>
      </c>
    </row>
    <row r="9" spans="1:5" x14ac:dyDescent="0.4">
      <c r="A9" t="s">
        <v>72</v>
      </c>
      <c r="B9" t="s">
        <v>66</v>
      </c>
      <c r="C9" t="s">
        <v>78</v>
      </c>
      <c r="D9" t="s">
        <v>67</v>
      </c>
      <c r="E9" t="s">
        <v>68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CF5C-9E07-476C-86E8-6516FF626D2D}">
  <dimension ref="A1:D36"/>
  <sheetViews>
    <sheetView workbookViewId="0"/>
  </sheetViews>
  <sheetFormatPr defaultRowHeight="18.75" x14ac:dyDescent="0.4"/>
  <cols>
    <col min="1" max="1" width="12.25" customWidth="1"/>
    <col min="2" max="2" width="21.375" customWidth="1"/>
    <col min="3" max="4" width="12.625" customWidth="1"/>
  </cols>
  <sheetData>
    <row r="1" spans="1:4" ht="19.5" x14ac:dyDescent="0.4">
      <c r="A1" s="5" t="s">
        <v>0</v>
      </c>
    </row>
    <row r="3" spans="1:4" x14ac:dyDescent="0.4">
      <c r="A3" s="11" t="s">
        <v>1</v>
      </c>
      <c r="B3" s="11" t="s">
        <v>2</v>
      </c>
      <c r="C3" s="11" t="s">
        <v>3</v>
      </c>
      <c r="D3" s="11" t="s">
        <v>4</v>
      </c>
    </row>
    <row r="4" spans="1:4" x14ac:dyDescent="0.4">
      <c r="A4" t="s">
        <v>5</v>
      </c>
      <c r="B4" t="s">
        <v>6</v>
      </c>
      <c r="C4" s="6">
        <v>14060</v>
      </c>
      <c r="D4" s="6">
        <v>38000</v>
      </c>
    </row>
    <row r="5" spans="1:4" x14ac:dyDescent="0.4">
      <c r="A5" t="s">
        <v>7</v>
      </c>
      <c r="B5" t="s">
        <v>6</v>
      </c>
      <c r="C5" s="6">
        <v>13500</v>
      </c>
      <c r="D5" s="6">
        <v>38000</v>
      </c>
    </row>
    <row r="6" spans="1:4" x14ac:dyDescent="0.4">
      <c r="A6" t="s">
        <v>8</v>
      </c>
      <c r="B6" t="s">
        <v>9</v>
      </c>
      <c r="C6" s="6">
        <v>6720</v>
      </c>
      <c r="D6" s="6">
        <v>16800</v>
      </c>
    </row>
    <row r="7" spans="1:4" x14ac:dyDescent="0.4">
      <c r="A7" t="s">
        <v>10</v>
      </c>
      <c r="B7" t="s">
        <v>9</v>
      </c>
      <c r="C7" s="6">
        <v>6600</v>
      </c>
      <c r="D7" s="6">
        <v>16800</v>
      </c>
    </row>
    <row r="8" spans="1:4" x14ac:dyDescent="0.4">
      <c r="A8" t="s">
        <v>11</v>
      </c>
      <c r="B8" t="s">
        <v>12</v>
      </c>
      <c r="C8" s="6">
        <v>12250</v>
      </c>
      <c r="D8" s="6">
        <v>25000</v>
      </c>
    </row>
    <row r="9" spans="1:4" x14ac:dyDescent="0.4">
      <c r="A9" t="s">
        <v>13</v>
      </c>
      <c r="B9" t="s">
        <v>12</v>
      </c>
      <c r="C9" s="6">
        <v>12100</v>
      </c>
      <c r="D9" s="6">
        <v>25000</v>
      </c>
    </row>
    <row r="10" spans="1:4" x14ac:dyDescent="0.4">
      <c r="A10" t="s">
        <v>14</v>
      </c>
      <c r="B10" t="s">
        <v>15</v>
      </c>
      <c r="C10" s="6">
        <v>5500</v>
      </c>
      <c r="D10" s="6">
        <v>13500</v>
      </c>
    </row>
    <row r="11" spans="1:4" x14ac:dyDescent="0.4">
      <c r="A11" t="s">
        <v>16</v>
      </c>
      <c r="B11" t="s">
        <v>12</v>
      </c>
      <c r="C11" s="6">
        <v>7500</v>
      </c>
      <c r="D11" s="6">
        <v>17500</v>
      </c>
    </row>
    <row r="12" spans="1:4" x14ac:dyDescent="0.4">
      <c r="A12" t="s">
        <v>17</v>
      </c>
      <c r="B12" t="s">
        <v>15</v>
      </c>
      <c r="C12" s="6">
        <v>6800</v>
      </c>
      <c r="D12" s="6">
        <v>13500</v>
      </c>
    </row>
    <row r="13" spans="1:4" x14ac:dyDescent="0.4">
      <c r="A13" t="s">
        <v>18</v>
      </c>
      <c r="B13" t="s">
        <v>12</v>
      </c>
      <c r="C13" s="6">
        <v>7010</v>
      </c>
      <c r="D13" s="6">
        <v>17500</v>
      </c>
    </row>
    <row r="14" spans="1:4" x14ac:dyDescent="0.4">
      <c r="A14" t="s">
        <v>19</v>
      </c>
      <c r="B14" t="s">
        <v>9</v>
      </c>
      <c r="C14" s="6">
        <v>7560</v>
      </c>
      <c r="D14" s="6">
        <v>16800</v>
      </c>
    </row>
    <row r="15" spans="1:4" x14ac:dyDescent="0.4">
      <c r="A15" t="s">
        <v>20</v>
      </c>
      <c r="B15" t="s">
        <v>9</v>
      </c>
      <c r="C15" s="6">
        <v>7630</v>
      </c>
      <c r="D15" s="6">
        <v>16800</v>
      </c>
    </row>
    <row r="16" spans="1:4" x14ac:dyDescent="0.4">
      <c r="A16" t="s">
        <v>21</v>
      </c>
      <c r="B16" t="s">
        <v>9</v>
      </c>
      <c r="C16" s="6">
        <v>8010</v>
      </c>
      <c r="D16" s="6">
        <v>16800</v>
      </c>
    </row>
    <row r="17" spans="1:4" x14ac:dyDescent="0.4">
      <c r="A17" t="s">
        <v>22</v>
      </c>
      <c r="B17" t="s">
        <v>9</v>
      </c>
      <c r="C17" s="6">
        <v>7560</v>
      </c>
      <c r="D17" s="6">
        <v>16800</v>
      </c>
    </row>
    <row r="18" spans="1:4" x14ac:dyDescent="0.4">
      <c r="A18" t="s">
        <v>23</v>
      </c>
      <c r="B18" t="s">
        <v>9</v>
      </c>
      <c r="C18" s="6">
        <v>7820</v>
      </c>
      <c r="D18" s="6">
        <v>16800</v>
      </c>
    </row>
    <row r="19" spans="1:4" x14ac:dyDescent="0.4">
      <c r="A19" t="s">
        <v>24</v>
      </c>
      <c r="B19" t="s">
        <v>15</v>
      </c>
      <c r="C19" s="6">
        <v>6800</v>
      </c>
      <c r="D19" s="6">
        <v>13500</v>
      </c>
    </row>
    <row r="20" spans="1:4" x14ac:dyDescent="0.4">
      <c r="A20" t="s">
        <v>25</v>
      </c>
      <c r="B20" t="s">
        <v>15</v>
      </c>
      <c r="C20" s="6">
        <v>6400</v>
      </c>
      <c r="D20" s="6">
        <v>13500</v>
      </c>
    </row>
    <row r="21" spans="1:4" x14ac:dyDescent="0.4">
      <c r="A21" t="s">
        <v>26</v>
      </c>
      <c r="B21" t="s">
        <v>15</v>
      </c>
      <c r="C21" s="6">
        <v>6340</v>
      </c>
      <c r="D21" s="6">
        <v>13500</v>
      </c>
    </row>
    <row r="22" spans="1:4" x14ac:dyDescent="0.4">
      <c r="A22" t="s">
        <v>27</v>
      </c>
      <c r="B22" t="s">
        <v>15</v>
      </c>
      <c r="C22" s="6">
        <v>6340</v>
      </c>
      <c r="D22" s="6">
        <v>13500</v>
      </c>
    </row>
    <row r="23" spans="1:4" x14ac:dyDescent="0.4">
      <c r="A23" t="s">
        <v>28</v>
      </c>
      <c r="B23" t="s">
        <v>15</v>
      </c>
      <c r="C23" s="6">
        <v>6400</v>
      </c>
      <c r="D23" s="6">
        <v>13500</v>
      </c>
    </row>
    <row r="24" spans="1:4" x14ac:dyDescent="0.4">
      <c r="A24" t="s">
        <v>29</v>
      </c>
      <c r="B24" t="s">
        <v>12</v>
      </c>
      <c r="C24" s="6">
        <v>12800</v>
      </c>
      <c r="D24" s="6">
        <v>30400</v>
      </c>
    </row>
    <row r="25" spans="1:4" x14ac:dyDescent="0.4">
      <c r="A25" t="s">
        <v>30</v>
      </c>
      <c r="B25" t="s">
        <v>12</v>
      </c>
      <c r="C25" s="6">
        <v>11000</v>
      </c>
      <c r="D25" s="6">
        <v>30400</v>
      </c>
    </row>
    <row r="26" spans="1:4" x14ac:dyDescent="0.4">
      <c r="A26" t="s">
        <v>31</v>
      </c>
      <c r="B26" t="s">
        <v>12</v>
      </c>
      <c r="C26" s="6">
        <v>17200</v>
      </c>
      <c r="D26" s="6">
        <v>30400</v>
      </c>
    </row>
    <row r="27" spans="1:4" x14ac:dyDescent="0.4">
      <c r="A27" t="s">
        <v>32</v>
      </c>
      <c r="B27" t="s">
        <v>12</v>
      </c>
      <c r="C27" s="6">
        <v>13890</v>
      </c>
      <c r="D27" s="6">
        <v>30400</v>
      </c>
    </row>
    <row r="28" spans="1:4" x14ac:dyDescent="0.4">
      <c r="A28" t="s">
        <v>33</v>
      </c>
      <c r="B28" t="s">
        <v>12</v>
      </c>
      <c r="C28" s="6">
        <v>17200</v>
      </c>
      <c r="D28" s="6">
        <v>30400</v>
      </c>
    </row>
    <row r="29" spans="1:4" x14ac:dyDescent="0.4">
      <c r="A29" t="s">
        <v>34</v>
      </c>
      <c r="B29" t="s">
        <v>35</v>
      </c>
      <c r="C29" s="6">
        <v>16800</v>
      </c>
      <c r="D29" s="6">
        <v>43200</v>
      </c>
    </row>
    <row r="30" spans="1:4" x14ac:dyDescent="0.4">
      <c r="A30" t="s">
        <v>36</v>
      </c>
      <c r="B30" t="s">
        <v>35</v>
      </c>
      <c r="C30" s="6">
        <v>16000</v>
      </c>
      <c r="D30" s="6">
        <v>43200</v>
      </c>
    </row>
    <row r="31" spans="1:4" x14ac:dyDescent="0.4">
      <c r="A31" t="s">
        <v>37</v>
      </c>
      <c r="B31" t="s">
        <v>35</v>
      </c>
      <c r="C31" s="6">
        <v>18500</v>
      </c>
      <c r="D31" s="6">
        <v>43200</v>
      </c>
    </row>
    <row r="32" spans="1:4" x14ac:dyDescent="0.4">
      <c r="A32" t="s">
        <v>38</v>
      </c>
      <c r="B32" t="s">
        <v>35</v>
      </c>
      <c r="C32" s="6">
        <v>16000</v>
      </c>
      <c r="D32" s="6">
        <v>43200</v>
      </c>
    </row>
    <row r="33" spans="1:4" x14ac:dyDescent="0.4">
      <c r="A33" t="s">
        <v>39</v>
      </c>
      <c r="B33" t="s">
        <v>9</v>
      </c>
      <c r="C33" s="6">
        <v>10080</v>
      </c>
      <c r="D33" s="6">
        <v>16800</v>
      </c>
    </row>
    <row r="34" spans="1:4" x14ac:dyDescent="0.4">
      <c r="A34" t="s">
        <v>40</v>
      </c>
      <c r="B34" t="s">
        <v>15</v>
      </c>
      <c r="C34" s="6">
        <v>8525</v>
      </c>
      <c r="D34" s="6">
        <v>15500</v>
      </c>
    </row>
    <row r="35" spans="1:4" x14ac:dyDescent="0.4">
      <c r="A35" t="s">
        <v>41</v>
      </c>
      <c r="B35" t="s">
        <v>12</v>
      </c>
      <c r="C35" s="6">
        <v>12500</v>
      </c>
      <c r="D35" s="6">
        <v>25500</v>
      </c>
    </row>
    <row r="36" spans="1:4" x14ac:dyDescent="0.4">
      <c r="A36" t="s">
        <v>42</v>
      </c>
      <c r="B36" t="s">
        <v>35</v>
      </c>
      <c r="C36" s="6">
        <v>21500</v>
      </c>
      <c r="D36" s="6">
        <v>43200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売上5月</vt:lpstr>
      <vt:lpstr>売上4月</vt:lpstr>
      <vt:lpstr>商品別集計</vt:lpstr>
      <vt:lpstr>店舗別集計</vt:lpstr>
      <vt:lpstr>店舗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2020-04-10T04:26:37Z</dcterms:created>
  <dcterms:modified xsi:type="dcterms:W3CDTF">2020-12-08T11:14:56Z</dcterms:modified>
</cp:coreProperties>
</file>