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57_MOS Excel2019 Expert\09_ALJやり取り\20210120_P2版デバッグ（FOM→ALJ)\1\"/>
    </mc:Choice>
  </mc:AlternateContent>
  <xr:revisionPtr revIDLastSave="0" documentId="13_ncr:1_{4F150DDA-DE5E-416E-9249-95FFE7ABF9D2}" xr6:coauthVersionLast="45" xr6:coauthVersionMax="45" xr10:uidLastSave="{00000000-0000-0000-0000-000000000000}"/>
  <bookViews>
    <workbookView xWindow="840" yWindow="288" windowWidth="22680" windowHeight="12132" xr2:uid="{661658A5-4620-45EC-A747-688D04A6BD56}"/>
  </bookViews>
  <sheets>
    <sheet name="貸出明細" sheetId="2" r:id="rId1"/>
    <sheet name="タイプ別集計" sheetId="5" r:id="rId2"/>
    <sheet name="2021年度目標" sheetId="4" r:id="rId3"/>
    <sheet name="車種一覧" sheetId="1" r:id="rId4"/>
  </sheets>
  <definedNames>
    <definedName name="_xlnm._FilterDatabase" localSheetId="0" hidden="1">貸出明細!$A$3:$L$144</definedName>
  </definedNames>
  <calcPr calcId="191029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F10" i="4"/>
  <c r="E10" i="4"/>
  <c r="D10" i="4"/>
  <c r="C10" i="4"/>
  <c r="B10" i="4"/>
  <c r="J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4" i="2"/>
  <c r="E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4" i="2"/>
  <c r="L144" i="2" l="1"/>
  <c r="L140" i="2"/>
  <c r="L136" i="2"/>
  <c r="L132" i="2"/>
  <c r="L128" i="2"/>
  <c r="L124" i="2"/>
  <c r="L120" i="2"/>
  <c r="L116" i="2"/>
  <c r="L112" i="2"/>
  <c r="L108" i="2"/>
  <c r="L104" i="2"/>
  <c r="L100" i="2"/>
  <c r="L96" i="2"/>
  <c r="L92" i="2"/>
  <c r="L88" i="2"/>
  <c r="L84" i="2"/>
  <c r="L80" i="2"/>
  <c r="L76" i="2"/>
  <c r="L72" i="2"/>
  <c r="L68" i="2"/>
  <c r="L64" i="2"/>
  <c r="L60" i="2"/>
  <c r="L56" i="2"/>
  <c r="L52" i="2"/>
  <c r="L48" i="2"/>
  <c r="L44" i="2"/>
  <c r="L40" i="2"/>
  <c r="L36" i="2"/>
  <c r="L32" i="2"/>
  <c r="L28" i="2"/>
  <c r="L24" i="2"/>
  <c r="L20" i="2"/>
  <c r="L16" i="2"/>
  <c r="L12" i="2"/>
  <c r="L8" i="2"/>
  <c r="L4" i="2"/>
  <c r="L141" i="2"/>
  <c r="L137" i="2"/>
  <c r="L133" i="2"/>
  <c r="L129" i="2"/>
  <c r="L125" i="2"/>
  <c r="L121" i="2"/>
  <c r="L117" i="2"/>
  <c r="L113" i="2"/>
  <c r="L109" i="2"/>
  <c r="L105" i="2"/>
  <c r="L101" i="2"/>
  <c r="L97" i="2"/>
  <c r="L93" i="2"/>
  <c r="L89" i="2"/>
  <c r="L85" i="2"/>
  <c r="L81" i="2"/>
  <c r="L77" i="2"/>
  <c r="L73" i="2"/>
  <c r="L69" i="2"/>
  <c r="L65" i="2"/>
  <c r="L61" i="2"/>
  <c r="L57" i="2"/>
  <c r="L53" i="2"/>
  <c r="L49" i="2"/>
  <c r="L45" i="2"/>
  <c r="L41" i="2"/>
  <c r="L37" i="2"/>
  <c r="L33" i="2"/>
  <c r="L29" i="2"/>
  <c r="L25" i="2"/>
  <c r="L21" i="2"/>
  <c r="L17" i="2"/>
  <c r="L13" i="2"/>
  <c r="L9" i="2"/>
  <c r="L5" i="2"/>
  <c r="L143" i="2"/>
  <c r="L139" i="2"/>
  <c r="L135" i="2"/>
  <c r="L131" i="2"/>
  <c r="L127" i="2"/>
  <c r="L123" i="2"/>
  <c r="L119" i="2"/>
  <c r="L115" i="2"/>
  <c r="L111" i="2"/>
  <c r="L107" i="2"/>
  <c r="L103" i="2"/>
  <c r="L99" i="2"/>
  <c r="L95" i="2"/>
  <c r="L91" i="2"/>
  <c r="L87" i="2"/>
  <c r="L83" i="2"/>
  <c r="L79" i="2"/>
  <c r="L75" i="2"/>
  <c r="L71" i="2"/>
  <c r="L67" i="2"/>
  <c r="L63" i="2"/>
  <c r="L59" i="2"/>
  <c r="L55" i="2"/>
  <c r="L51" i="2"/>
  <c r="L47" i="2"/>
  <c r="L43" i="2"/>
  <c r="L39" i="2"/>
  <c r="L35" i="2"/>
  <c r="L31" i="2"/>
  <c r="L27" i="2"/>
  <c r="L23" i="2"/>
  <c r="L19" i="2"/>
  <c r="L15" i="2"/>
  <c r="L11" i="2"/>
  <c r="L7" i="2"/>
  <c r="L142" i="2"/>
  <c r="L138" i="2"/>
  <c r="L134" i="2"/>
  <c r="L130" i="2"/>
  <c r="L126" i="2"/>
  <c r="L122" i="2"/>
  <c r="L118" i="2"/>
  <c r="L114" i="2"/>
  <c r="L110" i="2"/>
  <c r="L106" i="2"/>
  <c r="L102" i="2"/>
  <c r="L98" i="2"/>
  <c r="L94" i="2"/>
  <c r="L90" i="2"/>
  <c r="L86" i="2"/>
  <c r="L82" i="2"/>
  <c r="L78" i="2"/>
  <c r="L74" i="2"/>
  <c r="L70" i="2"/>
  <c r="L66" i="2"/>
  <c r="L62" i="2"/>
  <c r="L58" i="2"/>
  <c r="L54" i="2"/>
  <c r="L50" i="2"/>
  <c r="L46" i="2"/>
  <c r="L42" i="2"/>
  <c r="L38" i="2"/>
  <c r="L34" i="2"/>
  <c r="L30" i="2"/>
  <c r="L26" i="2"/>
  <c r="L22" i="2"/>
  <c r="L18" i="2"/>
  <c r="L14" i="2"/>
  <c r="L10" i="2"/>
  <c r="L6" i="2"/>
</calcChain>
</file>

<file path=xl/sharedStrings.xml><?xml version="1.0" encoding="utf-8"?>
<sst xmlns="http://schemas.openxmlformats.org/spreadsheetml/2006/main" count="175" uniqueCount="105">
  <si>
    <t>車種一覧</t>
    <rPh sb="0" eb="2">
      <t>シャシュ</t>
    </rPh>
    <rPh sb="2" eb="4">
      <t>イチラン</t>
    </rPh>
    <phoneticPr fontId="4"/>
  </si>
  <si>
    <t>タイプ</t>
    <phoneticPr fontId="4"/>
  </si>
  <si>
    <t>クラス</t>
    <phoneticPr fontId="4"/>
  </si>
  <si>
    <t>レンタル料金
（円）／日</t>
    <rPh sb="4" eb="6">
      <t>リョウキン</t>
    </rPh>
    <rPh sb="8" eb="9">
      <t>エン</t>
    </rPh>
    <rPh sb="11" eb="12">
      <t>ヒ</t>
    </rPh>
    <phoneticPr fontId="4"/>
  </si>
  <si>
    <t>ベッツ</t>
    <phoneticPr fontId="4"/>
  </si>
  <si>
    <t>乗用車</t>
    <rPh sb="0" eb="3">
      <t>ジョウヨウシャ</t>
    </rPh>
    <phoneticPr fontId="4"/>
  </si>
  <si>
    <t>P1</t>
    <phoneticPr fontId="4"/>
  </si>
  <si>
    <t>パッチ</t>
    <phoneticPr fontId="4"/>
  </si>
  <si>
    <t>ベルト</t>
    <phoneticPr fontId="4"/>
  </si>
  <si>
    <t>パクティ</t>
    <phoneticPr fontId="4"/>
  </si>
  <si>
    <t>P2</t>
    <phoneticPr fontId="4"/>
  </si>
  <si>
    <t>シエイサ</t>
    <phoneticPr fontId="4"/>
  </si>
  <si>
    <t>ポンテ</t>
    <phoneticPr fontId="4"/>
  </si>
  <si>
    <t>アイオン</t>
    <phoneticPr fontId="4"/>
  </si>
  <si>
    <t>P3</t>
    <phoneticPr fontId="4"/>
  </si>
  <si>
    <t>プレオト</t>
    <phoneticPr fontId="4"/>
  </si>
  <si>
    <t>マイク</t>
    <phoneticPr fontId="4"/>
  </si>
  <si>
    <t>P4</t>
    <phoneticPr fontId="4"/>
  </si>
  <si>
    <t>ヘッドオン</t>
    <phoneticPr fontId="4"/>
  </si>
  <si>
    <t>タジック</t>
    <phoneticPr fontId="4"/>
  </si>
  <si>
    <t>P5</t>
    <phoneticPr fontId="4"/>
  </si>
  <si>
    <t>ホイヤルト</t>
    <phoneticPr fontId="4"/>
  </si>
  <si>
    <t>タクカ</t>
    <phoneticPr fontId="4"/>
  </si>
  <si>
    <t>ハイブリッド</t>
    <phoneticPr fontId="4"/>
  </si>
  <si>
    <t>HV1</t>
    <phoneticPr fontId="4"/>
  </si>
  <si>
    <t>アクシコ</t>
    <phoneticPr fontId="4"/>
  </si>
  <si>
    <t>プリチー1.5</t>
    <phoneticPr fontId="4"/>
  </si>
  <si>
    <t>プリチー1.8</t>
    <phoneticPr fontId="4"/>
  </si>
  <si>
    <t>HV2</t>
    <phoneticPr fontId="4"/>
  </si>
  <si>
    <t>プリチー2.1</t>
    <phoneticPr fontId="4"/>
  </si>
  <si>
    <t>ビールドー</t>
    <phoneticPr fontId="4"/>
  </si>
  <si>
    <t>プリチーPHV</t>
    <phoneticPr fontId="4"/>
  </si>
  <si>
    <t>SOO</t>
    <phoneticPr fontId="4"/>
  </si>
  <si>
    <t>HV3</t>
    <phoneticPr fontId="4"/>
  </si>
  <si>
    <t>アムオHV</t>
    <phoneticPr fontId="4"/>
  </si>
  <si>
    <t>ブラウト</t>
    <phoneticPr fontId="4"/>
  </si>
  <si>
    <t>HV4</t>
    <phoneticPr fontId="4"/>
  </si>
  <si>
    <t>アスリート</t>
    <phoneticPr fontId="4"/>
  </si>
  <si>
    <t>プリチーWX</t>
    <phoneticPr fontId="4"/>
  </si>
  <si>
    <t>HW1</t>
    <phoneticPr fontId="4"/>
  </si>
  <si>
    <t>ノウキー</t>
    <phoneticPr fontId="4"/>
  </si>
  <si>
    <t>HW2</t>
    <phoneticPr fontId="4"/>
  </si>
  <si>
    <t>ボクサー</t>
    <phoneticPr fontId="4"/>
  </si>
  <si>
    <t>ギストマ</t>
    <phoneticPr fontId="4"/>
  </si>
  <si>
    <t>HW3</t>
    <phoneticPr fontId="4"/>
  </si>
  <si>
    <t>マルファト</t>
    <phoneticPr fontId="4"/>
  </si>
  <si>
    <t>ファイアー</t>
    <phoneticPr fontId="4"/>
  </si>
  <si>
    <t>スポーツ</t>
    <phoneticPr fontId="4"/>
  </si>
  <si>
    <t>SP1</t>
    <phoneticPr fontId="4"/>
  </si>
  <si>
    <t>SP2</t>
    <phoneticPr fontId="4"/>
  </si>
  <si>
    <t>エッスウ</t>
    <phoneticPr fontId="4"/>
  </si>
  <si>
    <t>ミニバン</t>
    <phoneticPr fontId="4"/>
  </si>
  <si>
    <t>W1</t>
    <phoneticPr fontId="4"/>
  </si>
  <si>
    <t>ユウシス</t>
    <phoneticPr fontId="4"/>
  </si>
  <si>
    <t>W2</t>
    <phoneticPr fontId="4"/>
  </si>
  <si>
    <t>VRV</t>
    <phoneticPr fontId="4"/>
  </si>
  <si>
    <t>RV</t>
    <phoneticPr fontId="4"/>
  </si>
  <si>
    <t>RV1</t>
    <phoneticPr fontId="4"/>
  </si>
  <si>
    <t>ポラガ</t>
    <phoneticPr fontId="4"/>
  </si>
  <si>
    <t>RV2</t>
    <phoneticPr fontId="4"/>
  </si>
  <si>
    <t>ガードバン</t>
    <phoneticPr fontId="4"/>
  </si>
  <si>
    <t>オハマー</t>
    <phoneticPr fontId="4"/>
  </si>
  <si>
    <t>輸入車</t>
    <rPh sb="0" eb="3">
      <t>ユニュウシャ</t>
    </rPh>
    <phoneticPr fontId="4"/>
  </si>
  <si>
    <t>G1</t>
    <phoneticPr fontId="4"/>
  </si>
  <si>
    <t>ベンベルク</t>
    <phoneticPr fontId="4"/>
  </si>
  <si>
    <t>アルファロ</t>
    <phoneticPr fontId="4"/>
  </si>
  <si>
    <t>オーエン</t>
    <phoneticPr fontId="4"/>
  </si>
  <si>
    <t>G2</t>
    <phoneticPr fontId="4"/>
  </si>
  <si>
    <t>レックウ</t>
    <phoneticPr fontId="4"/>
  </si>
  <si>
    <t>レンタカー貸出明細</t>
    <rPh sb="5" eb="7">
      <t>カシダシ</t>
    </rPh>
    <rPh sb="7" eb="9">
      <t>メイサイ</t>
    </rPh>
    <phoneticPr fontId="4"/>
  </si>
  <si>
    <t>No.</t>
    <phoneticPr fontId="4"/>
  </si>
  <si>
    <t>予約日</t>
    <rPh sb="0" eb="2">
      <t>ヨヤク</t>
    </rPh>
    <rPh sb="2" eb="3">
      <t>ビ</t>
    </rPh>
    <phoneticPr fontId="4"/>
  </si>
  <si>
    <t>料金</t>
    <rPh sb="0" eb="2">
      <t>リョウキン</t>
    </rPh>
    <phoneticPr fontId="4"/>
  </si>
  <si>
    <t>利用開始日</t>
    <rPh sb="0" eb="2">
      <t>リヨウ</t>
    </rPh>
    <rPh sb="2" eb="4">
      <t>カイシ</t>
    </rPh>
    <rPh sb="4" eb="5">
      <t>ビ</t>
    </rPh>
    <phoneticPr fontId="4"/>
  </si>
  <si>
    <t>利用終了日</t>
    <rPh sb="0" eb="2">
      <t>リヨウ</t>
    </rPh>
    <rPh sb="2" eb="5">
      <t>シュウリョウビ</t>
    </rPh>
    <phoneticPr fontId="4"/>
  </si>
  <si>
    <t>日数</t>
    <rPh sb="0" eb="2">
      <t>ニッスウ</t>
    </rPh>
    <phoneticPr fontId="4"/>
  </si>
  <si>
    <t>早割</t>
    <rPh sb="0" eb="2">
      <t>ハヤワリ</t>
    </rPh>
    <phoneticPr fontId="4"/>
  </si>
  <si>
    <t>売上金額</t>
    <rPh sb="0" eb="2">
      <t>ウリアゲ</t>
    </rPh>
    <rPh sb="2" eb="4">
      <t>キンガク</t>
    </rPh>
    <phoneticPr fontId="4"/>
  </si>
  <si>
    <t>単位：千円</t>
    <rPh sb="0" eb="2">
      <t>タンイ</t>
    </rPh>
    <rPh sb="3" eb="5">
      <t>センエン</t>
    </rPh>
    <phoneticPr fontId="4"/>
  </si>
  <si>
    <t>年度</t>
    <rPh sb="0" eb="2">
      <t>ネンド</t>
    </rPh>
    <phoneticPr fontId="4"/>
  </si>
  <si>
    <t>合計</t>
    <rPh sb="0" eb="2">
      <t>ゴウケイ</t>
    </rPh>
    <phoneticPr fontId="4"/>
  </si>
  <si>
    <t>2020年度</t>
    <rPh sb="4" eb="6">
      <t>ネンド</t>
    </rPh>
    <phoneticPr fontId="4"/>
  </si>
  <si>
    <t>2017年度</t>
    <rPh sb="4" eb="6">
      <t>ネンド</t>
    </rPh>
    <phoneticPr fontId="4"/>
  </si>
  <si>
    <t>2018年度</t>
    <rPh sb="4" eb="6">
      <t>ネンド</t>
    </rPh>
    <phoneticPr fontId="4"/>
  </si>
  <si>
    <t>2019年度</t>
    <rPh sb="4" eb="6">
      <t>ネンド</t>
    </rPh>
    <phoneticPr fontId="4"/>
  </si>
  <si>
    <t>早割表</t>
    <rPh sb="0" eb="2">
      <t>ハヤワリ</t>
    </rPh>
    <rPh sb="2" eb="3">
      <t>ヒョウ</t>
    </rPh>
    <phoneticPr fontId="4"/>
  </si>
  <si>
    <t>予約日から利用開始までの日数</t>
    <rPh sb="0" eb="3">
      <t>ヨヤクビ</t>
    </rPh>
    <rPh sb="5" eb="9">
      <t>リヨウカイシ</t>
    </rPh>
    <rPh sb="12" eb="14">
      <t>ニッスウ</t>
    </rPh>
    <phoneticPr fontId="4"/>
  </si>
  <si>
    <t>割引率</t>
    <rPh sb="0" eb="2">
      <t>ワリビキ</t>
    </rPh>
    <rPh sb="2" eb="3">
      <t>リツ</t>
    </rPh>
    <phoneticPr fontId="4"/>
  </si>
  <si>
    <t>総計</t>
  </si>
  <si>
    <t>行ラベル</t>
  </si>
  <si>
    <t>RV</t>
  </si>
  <si>
    <t>スポーツ</t>
  </si>
  <si>
    <t>ハイブリッド</t>
  </si>
  <si>
    <t>ミニバン</t>
  </si>
  <si>
    <t>乗用車</t>
  </si>
  <si>
    <t>輸入車</t>
  </si>
  <si>
    <t>クロッサ</t>
    <phoneticPr fontId="4"/>
  </si>
  <si>
    <t>スララー</t>
    <phoneticPr fontId="4"/>
  </si>
  <si>
    <t>2021年度目標</t>
    <rPh sb="4" eb="6">
      <t>ネンド</t>
    </rPh>
    <rPh sb="6" eb="8">
      <t>モクヒョウ</t>
    </rPh>
    <phoneticPr fontId="4"/>
  </si>
  <si>
    <t>売上実績と2021年度目標</t>
    <rPh sb="0" eb="2">
      <t>ウリアゲ</t>
    </rPh>
    <rPh sb="2" eb="4">
      <t>ジッセキ</t>
    </rPh>
    <rPh sb="9" eb="11">
      <t>ネンド</t>
    </rPh>
    <rPh sb="11" eb="13">
      <t>モクヒョウ</t>
    </rPh>
    <phoneticPr fontId="4"/>
  </si>
  <si>
    <t>車両番号</t>
    <rPh sb="0" eb="2">
      <t>シャリョウ</t>
    </rPh>
    <rPh sb="2" eb="4">
      <t>バンゴウ</t>
    </rPh>
    <phoneticPr fontId="4"/>
  </si>
  <si>
    <t>車種</t>
    <rPh sb="0" eb="2">
      <t>シャシュ</t>
    </rPh>
    <phoneticPr fontId="4"/>
  </si>
  <si>
    <t>WINロード</t>
    <phoneticPr fontId="4"/>
  </si>
  <si>
    <t>スターZ</t>
    <phoneticPr fontId="4"/>
  </si>
  <si>
    <t>合計 / 売上金額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</si>
</sst>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b/>
      <sz val="11"/>
      <color rgb="FF212121"/>
      <name val="游ゴシック"/>
      <family val="3"/>
      <charset val="128"/>
      <scheme val="minor"/>
    </font>
    <font>
      <b/>
      <sz val="12"/>
      <color theme="9" tint="-0.499984740745262"/>
      <name val="游ゴシック"/>
      <family val="3"/>
      <charset val="128"/>
      <scheme val="minor"/>
    </font>
    <font>
      <b/>
      <sz val="12"/>
      <color theme="4" tint="-0.249977111117893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FC6DC"/>
        <bgColor rgb="FF000000"/>
      </patternFill>
    </fill>
    <fill>
      <patternFill patternType="solid">
        <fgColor rgb="FFA8DDC7"/>
        <bgColor rgb="FF000000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6" fontId="5" fillId="0" borderId="1" xfId="2" applyFont="1" applyFill="1" applyBorder="1">
      <alignment vertical="center"/>
    </xf>
    <xf numFmtId="0" fontId="7" fillId="0" borderId="0" xfId="5" applyFont="1" applyFill="1" applyBorder="1">
      <alignment vertical="center"/>
    </xf>
    <xf numFmtId="0" fontId="5" fillId="0" borderId="2" xfId="0" applyFont="1" applyBorder="1">
      <alignment vertical="center"/>
    </xf>
    <xf numFmtId="14" fontId="5" fillId="0" borderId="1" xfId="0" applyNumberFormat="1" applyFont="1" applyBorder="1">
      <alignment vertical="center"/>
    </xf>
    <xf numFmtId="38" fontId="5" fillId="0" borderId="1" xfId="1" applyFont="1" applyFill="1" applyBorder="1">
      <alignment vertical="center"/>
    </xf>
    <xf numFmtId="9" fontId="5" fillId="0" borderId="1" xfId="3" applyFont="1" applyFill="1" applyBorder="1">
      <alignment vertical="center"/>
    </xf>
    <xf numFmtId="9" fontId="5" fillId="0" borderId="2" xfId="3" applyFont="1" applyFill="1" applyBorder="1">
      <alignment vertical="center"/>
    </xf>
    <xf numFmtId="0" fontId="5" fillId="0" borderId="0" xfId="0" applyFont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0" xfId="4" applyFont="1" applyFill="1" applyBorder="1">
      <alignment vertical="center"/>
    </xf>
    <xf numFmtId="0" fontId="9" fillId="0" borderId="0" xfId="4" applyFont="1" applyFill="1" applyBorder="1">
      <alignment vertical="center"/>
    </xf>
    <xf numFmtId="38" fontId="5" fillId="4" borderId="1" xfId="1" applyFont="1" applyFill="1" applyBorder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</cellXfs>
  <cellStyles count="6">
    <cellStyle name="タイトル" xfId="4" builtinId="15"/>
    <cellStyle name="パーセント" xfId="3" builtinId="5"/>
    <cellStyle name="桁区切り" xfId="1" builtinId="6"/>
    <cellStyle name="見出し 4" xfId="5" builtinId="19"/>
    <cellStyle name="通貨" xfId="2" builtinId="7"/>
    <cellStyle name="標準" xfId="0" builtinId="0"/>
  </cellStyles>
  <dxfs count="1">
    <dxf>
      <font>
        <b val="0"/>
        <i val="0"/>
        <color auto="1"/>
      </font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AFC6DC"/>
      <color rgb="FFAFFF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176.421380555556" createdVersion="6" refreshedVersion="6" minRefreshableVersion="3" recordCount="141" xr:uid="{CE37BB4F-4CA1-497B-9967-82DCE4452DFC}">
  <cacheSource type="worksheet">
    <worksheetSource ref="A3:L144" sheet="貸出明細"/>
  </cacheSource>
  <cacheFields count="13">
    <cacheField name="No." numFmtId="0">
      <sharedItems containsSemiMixedTypes="0" containsString="0" containsNumber="1" containsInteger="1" minValue="1" maxValue="141"/>
    </cacheField>
    <cacheField name="予約日" numFmtId="14">
      <sharedItems containsSemiMixedTypes="0" containsNonDate="0" containsDate="1" containsString="0" minDate="2021-07-01T00:00:00" maxDate="2021-10-01T00:00:00" count="74">
        <d v="2021-07-01T00:00:00"/>
        <d v="2021-07-02T00:00:00"/>
        <d v="2021-07-03T00:00:00"/>
        <d v="2021-07-04T00:00:00"/>
        <d v="2021-07-05T00:00:00"/>
        <d v="2021-07-06T00:00:00"/>
        <d v="2021-07-07T00:00:00"/>
        <d v="2021-07-08T00:00:00"/>
        <d v="2021-07-09T00:00:00"/>
        <d v="2021-07-10T00:00:00"/>
        <d v="2021-07-11T00:00:00"/>
        <d v="2021-07-12T00:00:00"/>
        <d v="2021-07-13T00:00:00"/>
        <d v="2021-07-14T00:00:00"/>
        <d v="2021-07-15T00:00:00"/>
        <d v="2021-07-16T00:00:00"/>
        <d v="2021-07-17T00:00:00"/>
        <d v="2021-07-18T00:00:00"/>
        <d v="2021-07-19T00:00:00"/>
        <d v="2021-07-20T00:00:00"/>
        <d v="2021-07-21T00:00:00"/>
        <d v="2021-07-22T00:00:00"/>
        <d v="2021-07-23T00:00:00"/>
        <d v="2021-07-24T00:00:00"/>
        <d v="2021-07-26T00:00:00"/>
        <d v="2021-07-28T00:00:00"/>
        <d v="2021-07-29T00:00:00"/>
        <d v="2021-07-30T00:00:00"/>
        <d v="2021-07-31T00:00:00"/>
        <d v="2021-08-01T00:00:00"/>
        <d v="2021-08-03T00:00:00"/>
        <d v="2021-08-04T00:00:00"/>
        <d v="2021-08-05T00:00:00"/>
        <d v="2021-08-06T00:00:00"/>
        <d v="2021-08-07T00:00:00"/>
        <d v="2021-08-09T00:00:00"/>
        <d v="2021-08-10T00:00:00"/>
        <d v="2021-08-12T00:00:00"/>
        <d v="2021-08-13T00:00:00"/>
        <d v="2021-08-14T00:00:00"/>
        <d v="2021-08-15T00:00:00"/>
        <d v="2021-08-16T00:00:00"/>
        <d v="2021-08-17T00:00:00"/>
        <d v="2021-08-18T00:00:00"/>
        <d v="2021-08-19T00:00:00"/>
        <d v="2021-08-20T00:00:00"/>
        <d v="2021-08-21T00:00:00"/>
        <d v="2021-08-22T00:00:00"/>
        <d v="2021-08-23T00:00:00"/>
        <d v="2021-08-24T00:00:00"/>
        <d v="2021-08-26T00:00:00"/>
        <d v="2021-08-28T00:00:00"/>
        <d v="2021-08-30T00:00:00"/>
        <d v="2021-08-31T00:00:00"/>
        <d v="2021-09-01T00:00:00"/>
        <d v="2021-09-02T00:00:00"/>
        <d v="2021-09-03T00:00:00"/>
        <d v="2021-09-04T00:00:00"/>
        <d v="2021-09-08T00:00:00"/>
        <d v="2021-09-09T00:00:00"/>
        <d v="2021-09-10T00:00:00"/>
        <d v="2021-09-12T00:00:00"/>
        <d v="2021-09-14T00:00:00"/>
        <d v="2021-09-15T00:00:00"/>
        <d v="2021-09-16T00:00:00"/>
        <d v="2021-09-17T00:00:00"/>
        <d v="2021-09-19T00:00:00"/>
        <d v="2021-09-20T00:00:00"/>
        <d v="2021-09-22T00:00:00"/>
        <d v="2021-09-23T00:00:00"/>
        <d v="2021-09-24T00:00:00"/>
        <d v="2021-09-27T00:00:00"/>
        <d v="2021-09-28T00:00:00"/>
        <d v="2021-09-30T00:00:00"/>
      </sharedItems>
      <fieldGroup par="12" base="1">
        <rangePr groupBy="days" startDate="2021-07-01T00:00:00" endDate="2021-10-01T00:00:00"/>
        <groupItems count="368">
          <s v="&lt;2021/7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1/10/1"/>
        </groupItems>
      </fieldGroup>
    </cacheField>
    <cacheField name="車両番号" numFmtId="0">
      <sharedItems containsSemiMixedTypes="0" containsString="0" containsNumber="1" containsInteger="1" minValue="101" maxValue="605"/>
    </cacheField>
    <cacheField name="車種" numFmtId="0">
      <sharedItems/>
    </cacheField>
    <cacheField name="タイプ" numFmtId="0">
      <sharedItems count="6">
        <s v="スポーツ"/>
        <s v="ハイブリッド"/>
        <s v="輸入車"/>
        <s v="乗用車"/>
        <s v="RV"/>
        <s v="ミニバン"/>
      </sharedItems>
    </cacheField>
    <cacheField name="クラス" numFmtId="0">
      <sharedItems/>
    </cacheField>
    <cacheField name="料金" numFmtId="38">
      <sharedItems containsSemiMixedTypes="0" containsString="0" containsNumber="1" containsInteger="1" minValue="5400" maxValue="23000"/>
    </cacheField>
    <cacheField name="利用開始日" numFmtId="14">
      <sharedItems containsSemiMixedTypes="0" containsNonDate="0" containsDate="1" containsString="0" minDate="2021-07-05T00:00:00" maxDate="2021-10-17T00:00:00"/>
    </cacheField>
    <cacheField name="利用終了日" numFmtId="14">
      <sharedItems containsSemiMixedTypes="0" containsNonDate="0" containsDate="1" containsString="0" minDate="2021-07-06T00:00:00" maxDate="2021-10-18T00:00:00"/>
    </cacheField>
    <cacheField name="日数" numFmtId="0">
      <sharedItems containsSemiMixedTypes="0" containsString="0" containsNumber="1" containsInteger="1" minValue="1" maxValue="6"/>
    </cacheField>
    <cacheField name="早割" numFmtId="9">
      <sharedItems containsNonDate="0" containsString="0" containsBlank="1"/>
    </cacheField>
    <cacheField name="売上金額" numFmtId="38">
      <sharedItems containsSemiMixedTypes="0" containsString="0" containsNumber="1" containsInteger="1" minValue="6500" maxValue="92000"/>
    </cacheField>
    <cacheField name="月" numFmtId="0" databaseField="0">
      <fieldGroup base="1">
        <rangePr groupBy="months" startDate="2021-07-01T00:00:00" endDate="2021-10-01T00:00:00"/>
        <groupItems count="14">
          <s v="&lt;2021/7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10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n v="301"/>
    <s v="WINロード"/>
    <x v="0"/>
    <s v="SP1"/>
    <n v="11000"/>
    <d v="2021-07-29T00:00:00"/>
    <d v="2021-07-30T00:00:00"/>
    <n v="2"/>
    <m/>
    <n v="22000"/>
  </r>
  <r>
    <n v="2"/>
    <x v="0"/>
    <n v="208"/>
    <s v="SOO"/>
    <x v="1"/>
    <s v="HV3"/>
    <n v="11800"/>
    <d v="2021-07-27T00:00:00"/>
    <d v="2021-07-27T00:00:00"/>
    <n v="1"/>
    <m/>
    <n v="11800"/>
  </r>
  <r>
    <n v="3"/>
    <x v="0"/>
    <n v="602"/>
    <s v="ベンベルク"/>
    <x v="2"/>
    <s v="G1"/>
    <n v="20000"/>
    <d v="2021-07-27T00:00:00"/>
    <d v="2021-07-30T00:00:00"/>
    <n v="4"/>
    <m/>
    <n v="80000"/>
  </r>
  <r>
    <n v="4"/>
    <x v="0"/>
    <n v="201"/>
    <s v="タクカ"/>
    <x v="1"/>
    <s v="HV1"/>
    <n v="6500"/>
    <d v="2021-07-09T00:00:00"/>
    <d v="2021-07-12T00:00:00"/>
    <n v="4"/>
    <m/>
    <n v="26000"/>
  </r>
  <r>
    <n v="5"/>
    <x v="1"/>
    <n v="103"/>
    <s v="ベルト"/>
    <x v="3"/>
    <s v="P1"/>
    <n v="5400"/>
    <d v="2021-07-20T00:00:00"/>
    <d v="2021-07-21T00:00:00"/>
    <n v="2"/>
    <m/>
    <n v="10800"/>
  </r>
  <r>
    <n v="6"/>
    <x v="1"/>
    <n v="215"/>
    <s v="ギストマ"/>
    <x v="1"/>
    <s v="HW3"/>
    <n v="16800"/>
    <d v="2021-07-20T00:00:00"/>
    <d v="2021-07-24T00:00:00"/>
    <n v="5"/>
    <m/>
    <n v="84000"/>
  </r>
  <r>
    <n v="7"/>
    <x v="1"/>
    <n v="203"/>
    <s v="プリチー1.5"/>
    <x v="1"/>
    <s v="HV1"/>
    <n v="6500"/>
    <d v="2021-07-06T00:00:00"/>
    <d v="2021-07-09T00:00:00"/>
    <n v="4"/>
    <m/>
    <n v="26000"/>
  </r>
  <r>
    <n v="8"/>
    <x v="2"/>
    <n v="208"/>
    <s v="SOO"/>
    <x v="1"/>
    <s v="HV3"/>
    <n v="11800"/>
    <d v="2021-07-08T00:00:00"/>
    <d v="2021-07-08T00:00:00"/>
    <n v="1"/>
    <m/>
    <n v="11800"/>
  </r>
  <r>
    <n v="9"/>
    <x v="3"/>
    <n v="211"/>
    <s v="アスリート"/>
    <x v="1"/>
    <s v="HV4"/>
    <n v="18400"/>
    <d v="2021-07-26T00:00:00"/>
    <d v="2021-07-26T00:00:00"/>
    <n v="1"/>
    <m/>
    <n v="18400"/>
  </r>
  <r>
    <n v="10"/>
    <x v="4"/>
    <n v="601"/>
    <s v="オハマー"/>
    <x v="2"/>
    <s v="G1"/>
    <n v="20000"/>
    <d v="2021-07-05T00:00:00"/>
    <d v="2021-07-06T00:00:00"/>
    <n v="2"/>
    <m/>
    <n v="40000"/>
  </r>
  <r>
    <n v="11"/>
    <x v="4"/>
    <n v="202"/>
    <s v="アクシコ"/>
    <x v="1"/>
    <s v="HV1"/>
    <n v="6800"/>
    <d v="2021-07-17T00:00:00"/>
    <d v="2021-07-18T00:00:00"/>
    <n v="2"/>
    <m/>
    <n v="13600"/>
  </r>
  <r>
    <n v="12"/>
    <x v="5"/>
    <n v="604"/>
    <s v="オーエン"/>
    <x v="2"/>
    <s v="G2"/>
    <n v="23000"/>
    <d v="2021-07-15T00:00:00"/>
    <d v="2021-07-15T00:00:00"/>
    <n v="1"/>
    <m/>
    <n v="23000"/>
  </r>
  <r>
    <n v="13"/>
    <x v="6"/>
    <n v="208"/>
    <s v="SOO"/>
    <x v="1"/>
    <s v="HV3"/>
    <n v="11800"/>
    <d v="2021-07-23T00:00:00"/>
    <d v="2021-07-23T00:00:00"/>
    <n v="1"/>
    <m/>
    <n v="11800"/>
  </r>
  <r>
    <n v="14"/>
    <x v="7"/>
    <n v="216"/>
    <s v="マルファト"/>
    <x v="1"/>
    <s v="HW3"/>
    <n v="16800"/>
    <d v="2021-07-13T00:00:00"/>
    <d v="2021-07-15T00:00:00"/>
    <n v="3"/>
    <m/>
    <n v="50400"/>
  </r>
  <r>
    <n v="15"/>
    <x v="8"/>
    <n v="501"/>
    <s v="VRV"/>
    <x v="4"/>
    <s v="RV1"/>
    <n v="8800"/>
    <d v="2021-07-30T00:00:00"/>
    <d v="2021-08-02T00:00:00"/>
    <n v="4"/>
    <m/>
    <n v="35200"/>
  </r>
  <r>
    <n v="16"/>
    <x v="9"/>
    <n v="605"/>
    <s v="レックウ"/>
    <x v="2"/>
    <s v="G2"/>
    <n v="23000"/>
    <d v="2021-07-27T00:00:00"/>
    <d v="2021-07-30T00:00:00"/>
    <n v="4"/>
    <m/>
    <n v="92000"/>
  </r>
  <r>
    <n v="17"/>
    <x v="9"/>
    <n v="210"/>
    <s v="ブラウト"/>
    <x v="1"/>
    <s v="HV4"/>
    <n v="18400"/>
    <d v="2021-07-14T00:00:00"/>
    <d v="2021-07-14T00:00:00"/>
    <n v="1"/>
    <m/>
    <n v="18400"/>
  </r>
  <r>
    <n v="18"/>
    <x v="10"/>
    <n v="208"/>
    <s v="SOO"/>
    <x v="1"/>
    <s v="HV3"/>
    <n v="11800"/>
    <d v="2021-08-04T00:00:00"/>
    <d v="2021-08-06T00:00:00"/>
    <n v="3"/>
    <m/>
    <n v="35400"/>
  </r>
  <r>
    <n v="19"/>
    <x v="10"/>
    <n v="105"/>
    <s v="シエイサ"/>
    <x v="3"/>
    <s v="P2"/>
    <n v="6500"/>
    <d v="2021-07-23T00:00:00"/>
    <d v="2021-07-24T00:00:00"/>
    <n v="2"/>
    <m/>
    <n v="13000"/>
  </r>
  <r>
    <n v="20"/>
    <x v="11"/>
    <n v="102"/>
    <s v="パッチ"/>
    <x v="3"/>
    <s v="P1"/>
    <n v="5400"/>
    <d v="2021-07-26T00:00:00"/>
    <d v="2021-07-27T00:00:00"/>
    <n v="2"/>
    <m/>
    <n v="10800"/>
  </r>
  <r>
    <n v="21"/>
    <x v="11"/>
    <n v="217"/>
    <s v="ファイアー"/>
    <x v="1"/>
    <s v="HW3"/>
    <n v="16800"/>
    <d v="2021-07-30T00:00:00"/>
    <d v="2021-08-02T00:00:00"/>
    <n v="4"/>
    <m/>
    <n v="67200"/>
  </r>
  <r>
    <n v="22"/>
    <x v="12"/>
    <n v="208"/>
    <s v="SOO"/>
    <x v="1"/>
    <s v="HV3"/>
    <n v="11800"/>
    <d v="2021-08-10T00:00:00"/>
    <d v="2021-08-12T00:00:00"/>
    <n v="3"/>
    <m/>
    <n v="35400"/>
  </r>
  <r>
    <n v="23"/>
    <x v="13"/>
    <n v="501"/>
    <s v="VRV"/>
    <x v="4"/>
    <s v="RV1"/>
    <n v="8800"/>
    <d v="2021-08-05T00:00:00"/>
    <d v="2021-08-08T00:00:00"/>
    <n v="4"/>
    <m/>
    <n v="35200"/>
  </r>
  <r>
    <n v="24"/>
    <x v="14"/>
    <n v="209"/>
    <s v="アムオHV"/>
    <x v="1"/>
    <s v="HV3"/>
    <n v="11800"/>
    <d v="2021-08-09T00:00:00"/>
    <d v="2021-08-11T00:00:00"/>
    <n v="3"/>
    <m/>
    <n v="35400"/>
  </r>
  <r>
    <n v="25"/>
    <x v="14"/>
    <n v="210"/>
    <s v="ブラウト"/>
    <x v="1"/>
    <s v="HV4"/>
    <n v="18400"/>
    <d v="2021-08-12T00:00:00"/>
    <d v="2021-08-13T00:00:00"/>
    <n v="2"/>
    <m/>
    <n v="36800"/>
  </r>
  <r>
    <n v="26"/>
    <x v="14"/>
    <n v="601"/>
    <s v="オハマー"/>
    <x v="2"/>
    <s v="G1"/>
    <n v="20000"/>
    <d v="2021-08-03T00:00:00"/>
    <d v="2021-08-05T00:00:00"/>
    <n v="3"/>
    <m/>
    <n v="60000"/>
  </r>
  <r>
    <n v="27"/>
    <x v="15"/>
    <n v="209"/>
    <s v="アムオHV"/>
    <x v="1"/>
    <s v="HV3"/>
    <n v="11800"/>
    <d v="2021-07-27T00:00:00"/>
    <d v="2021-07-28T00:00:00"/>
    <n v="2"/>
    <m/>
    <n v="23600"/>
  </r>
  <r>
    <n v="28"/>
    <x v="15"/>
    <n v="217"/>
    <s v="ファイアー"/>
    <x v="1"/>
    <s v="HW3"/>
    <n v="16800"/>
    <d v="2021-08-11T00:00:00"/>
    <d v="2021-08-12T00:00:00"/>
    <n v="2"/>
    <m/>
    <n v="33600"/>
  </r>
  <r>
    <n v="29"/>
    <x v="15"/>
    <n v="601"/>
    <s v="オハマー"/>
    <x v="2"/>
    <s v="G1"/>
    <n v="20000"/>
    <d v="2021-08-11T00:00:00"/>
    <d v="2021-08-13T00:00:00"/>
    <n v="3"/>
    <m/>
    <n v="60000"/>
  </r>
  <r>
    <n v="30"/>
    <x v="16"/>
    <n v="204"/>
    <s v="プリチー1.8"/>
    <x v="1"/>
    <s v="HV2"/>
    <n v="8700"/>
    <d v="2021-07-19T00:00:00"/>
    <d v="2021-07-21T00:00:00"/>
    <n v="3"/>
    <m/>
    <n v="26100"/>
  </r>
  <r>
    <n v="31"/>
    <x v="17"/>
    <n v="403"/>
    <s v="クロッサ"/>
    <x v="5"/>
    <s v="W2"/>
    <n v="12000"/>
    <d v="2021-07-18T00:00:00"/>
    <d v="2021-07-22T00:00:00"/>
    <n v="5"/>
    <m/>
    <n v="60000"/>
  </r>
  <r>
    <n v="32"/>
    <x v="17"/>
    <n v="202"/>
    <s v="アクシコ"/>
    <x v="1"/>
    <s v="HV1"/>
    <n v="6800"/>
    <d v="2021-08-02T00:00:00"/>
    <d v="2021-08-03T00:00:00"/>
    <n v="2"/>
    <m/>
    <n v="13600"/>
  </r>
  <r>
    <n v="33"/>
    <x v="17"/>
    <n v="202"/>
    <s v="アクシコ"/>
    <x v="1"/>
    <s v="HV1"/>
    <n v="6800"/>
    <d v="2021-07-20T00:00:00"/>
    <d v="2021-07-23T00:00:00"/>
    <n v="4"/>
    <m/>
    <n v="27200"/>
  </r>
  <r>
    <n v="34"/>
    <x v="17"/>
    <n v="201"/>
    <s v="タクカ"/>
    <x v="1"/>
    <s v="HV1"/>
    <n v="6500"/>
    <d v="2021-07-31T00:00:00"/>
    <d v="2021-08-03T00:00:00"/>
    <n v="4"/>
    <m/>
    <n v="26000"/>
  </r>
  <r>
    <n v="35"/>
    <x v="18"/>
    <n v="212"/>
    <s v="プリチーWX"/>
    <x v="1"/>
    <s v="HW1"/>
    <n v="9700"/>
    <d v="2021-07-29T00:00:00"/>
    <d v="2021-07-31T00:00:00"/>
    <n v="3"/>
    <m/>
    <n v="29100"/>
  </r>
  <r>
    <n v="36"/>
    <x v="18"/>
    <n v="401"/>
    <s v="エッスウ"/>
    <x v="5"/>
    <s v="W1"/>
    <n v="6600"/>
    <d v="2021-08-09T00:00:00"/>
    <d v="2021-08-10T00:00:00"/>
    <n v="2"/>
    <m/>
    <n v="13200"/>
  </r>
  <r>
    <n v="37"/>
    <x v="18"/>
    <n v="404"/>
    <s v="スララー"/>
    <x v="5"/>
    <s v="W2"/>
    <n v="12000"/>
    <d v="2021-07-29T00:00:00"/>
    <d v="2021-07-31T00:00:00"/>
    <n v="3"/>
    <m/>
    <n v="36000"/>
  </r>
  <r>
    <n v="38"/>
    <x v="19"/>
    <n v="213"/>
    <s v="ノウキー"/>
    <x v="1"/>
    <s v="HW2"/>
    <n v="14500"/>
    <d v="2021-07-30T00:00:00"/>
    <d v="2021-08-01T00:00:00"/>
    <n v="3"/>
    <m/>
    <n v="43500"/>
  </r>
  <r>
    <n v="39"/>
    <x v="19"/>
    <n v="403"/>
    <s v="クロッサ"/>
    <x v="5"/>
    <s v="W2"/>
    <n v="12000"/>
    <d v="2021-08-05T00:00:00"/>
    <d v="2021-08-09T00:00:00"/>
    <n v="5"/>
    <m/>
    <n v="60000"/>
  </r>
  <r>
    <n v="40"/>
    <x v="19"/>
    <n v="204"/>
    <s v="プリチー1.8"/>
    <x v="1"/>
    <s v="HV2"/>
    <n v="8700"/>
    <d v="2021-08-04T00:00:00"/>
    <d v="2021-08-08T00:00:00"/>
    <n v="5"/>
    <m/>
    <n v="43500"/>
  </r>
  <r>
    <n v="41"/>
    <x v="20"/>
    <n v="207"/>
    <s v="プリチーPHV"/>
    <x v="1"/>
    <s v="HV2"/>
    <n v="8700"/>
    <d v="2021-08-09T00:00:00"/>
    <d v="2021-08-09T00:00:00"/>
    <n v="1"/>
    <m/>
    <n v="8700"/>
  </r>
  <r>
    <n v="42"/>
    <x v="21"/>
    <n v="605"/>
    <s v="レックウ"/>
    <x v="2"/>
    <s v="G2"/>
    <n v="23000"/>
    <d v="2021-07-22T00:00:00"/>
    <d v="2021-07-25T00:00:00"/>
    <n v="4"/>
    <m/>
    <n v="92000"/>
  </r>
  <r>
    <n v="43"/>
    <x v="22"/>
    <n v="213"/>
    <s v="ノウキー"/>
    <x v="1"/>
    <s v="HW2"/>
    <n v="14500"/>
    <d v="2021-07-26T00:00:00"/>
    <d v="2021-07-29T00:00:00"/>
    <n v="4"/>
    <m/>
    <n v="58000"/>
  </r>
  <r>
    <n v="44"/>
    <x v="22"/>
    <n v="401"/>
    <s v="エッスウ"/>
    <x v="5"/>
    <s v="W1"/>
    <n v="6600"/>
    <d v="2021-07-24T00:00:00"/>
    <d v="2021-07-28T00:00:00"/>
    <n v="5"/>
    <m/>
    <n v="33000"/>
  </r>
  <r>
    <n v="45"/>
    <x v="23"/>
    <n v="213"/>
    <s v="ノウキー"/>
    <x v="1"/>
    <s v="HW2"/>
    <n v="14500"/>
    <d v="2021-08-08T00:00:00"/>
    <d v="2021-08-09T00:00:00"/>
    <n v="2"/>
    <m/>
    <n v="29000"/>
  </r>
  <r>
    <n v="46"/>
    <x v="23"/>
    <n v="214"/>
    <s v="ボクサー"/>
    <x v="1"/>
    <s v="HW2"/>
    <n v="14500"/>
    <d v="2021-08-23T00:00:00"/>
    <d v="2021-08-23T00:00:00"/>
    <n v="1"/>
    <m/>
    <n v="14500"/>
  </r>
  <r>
    <n v="47"/>
    <x v="23"/>
    <n v="603"/>
    <s v="アルファロ"/>
    <x v="2"/>
    <s v="G1"/>
    <n v="20000"/>
    <d v="2021-07-31T00:00:00"/>
    <d v="2021-08-02T00:00:00"/>
    <n v="3"/>
    <m/>
    <n v="60000"/>
  </r>
  <r>
    <n v="48"/>
    <x v="23"/>
    <n v="209"/>
    <s v="アムオHV"/>
    <x v="1"/>
    <s v="HV3"/>
    <n v="11800"/>
    <d v="2021-07-29T00:00:00"/>
    <d v="2021-08-01T00:00:00"/>
    <n v="4"/>
    <m/>
    <n v="47200"/>
  </r>
  <r>
    <n v="49"/>
    <x v="23"/>
    <n v="201"/>
    <s v="タクカ"/>
    <x v="1"/>
    <s v="HV1"/>
    <n v="6500"/>
    <d v="2021-07-24T00:00:00"/>
    <d v="2021-07-25T00:00:00"/>
    <n v="2"/>
    <m/>
    <n v="13000"/>
  </r>
  <r>
    <n v="50"/>
    <x v="23"/>
    <n v="501"/>
    <s v="VRV"/>
    <x v="4"/>
    <s v="RV1"/>
    <n v="8800"/>
    <d v="2021-07-24T00:00:00"/>
    <d v="2021-07-26T00:00:00"/>
    <n v="3"/>
    <m/>
    <n v="26400"/>
  </r>
  <r>
    <n v="51"/>
    <x v="23"/>
    <n v="502"/>
    <s v="ポラガ"/>
    <x v="4"/>
    <s v="RV2"/>
    <n v="14000"/>
    <d v="2021-08-12T00:00:00"/>
    <d v="2021-08-16T00:00:00"/>
    <n v="5"/>
    <m/>
    <n v="70000"/>
  </r>
  <r>
    <n v="52"/>
    <x v="24"/>
    <n v="207"/>
    <s v="プリチーPHV"/>
    <x v="1"/>
    <s v="HV2"/>
    <n v="8700"/>
    <d v="2021-08-16T00:00:00"/>
    <d v="2021-08-17T00:00:00"/>
    <n v="2"/>
    <m/>
    <n v="17400"/>
  </r>
  <r>
    <n v="53"/>
    <x v="25"/>
    <n v="210"/>
    <s v="ブラウト"/>
    <x v="1"/>
    <s v="HV4"/>
    <n v="18400"/>
    <d v="2021-08-21T00:00:00"/>
    <d v="2021-08-21T00:00:00"/>
    <n v="1"/>
    <m/>
    <n v="18400"/>
  </r>
  <r>
    <n v="54"/>
    <x v="26"/>
    <n v="301"/>
    <s v="WINロード"/>
    <x v="0"/>
    <s v="SP1"/>
    <n v="11000"/>
    <d v="2021-08-14T00:00:00"/>
    <d v="2021-08-15T00:00:00"/>
    <n v="2"/>
    <m/>
    <n v="22000"/>
  </r>
  <r>
    <n v="55"/>
    <x v="27"/>
    <n v="202"/>
    <s v="アクシコ"/>
    <x v="1"/>
    <s v="HV1"/>
    <n v="6800"/>
    <d v="2021-08-11T00:00:00"/>
    <d v="2021-08-14T00:00:00"/>
    <n v="4"/>
    <m/>
    <n v="27200"/>
  </r>
  <r>
    <n v="56"/>
    <x v="28"/>
    <n v="603"/>
    <s v="アルファロ"/>
    <x v="2"/>
    <s v="G1"/>
    <n v="20000"/>
    <d v="2021-08-11T00:00:00"/>
    <d v="2021-08-11T00:00:00"/>
    <n v="1"/>
    <m/>
    <n v="20000"/>
  </r>
  <r>
    <n v="57"/>
    <x v="28"/>
    <n v="210"/>
    <s v="ブラウト"/>
    <x v="1"/>
    <s v="HV4"/>
    <n v="18400"/>
    <d v="2021-08-08T00:00:00"/>
    <d v="2021-08-11T00:00:00"/>
    <n v="4"/>
    <m/>
    <n v="73600"/>
  </r>
  <r>
    <n v="58"/>
    <x v="28"/>
    <n v="605"/>
    <s v="レックウ"/>
    <x v="2"/>
    <s v="G2"/>
    <n v="23000"/>
    <d v="2021-08-15T00:00:00"/>
    <d v="2021-08-17T00:00:00"/>
    <n v="3"/>
    <m/>
    <n v="69000"/>
  </r>
  <r>
    <n v="59"/>
    <x v="29"/>
    <n v="301"/>
    <s v="WINロード"/>
    <x v="0"/>
    <s v="SP1"/>
    <n v="11000"/>
    <d v="2021-08-17T00:00:00"/>
    <d v="2021-08-17T00:00:00"/>
    <n v="1"/>
    <m/>
    <n v="11000"/>
  </r>
  <r>
    <n v="60"/>
    <x v="29"/>
    <n v="208"/>
    <s v="SOO"/>
    <x v="1"/>
    <s v="HV3"/>
    <n v="11800"/>
    <d v="2021-08-09T00:00:00"/>
    <d v="2021-08-09T00:00:00"/>
    <n v="1"/>
    <m/>
    <n v="11800"/>
  </r>
  <r>
    <n v="61"/>
    <x v="29"/>
    <n v="401"/>
    <s v="エッスウ"/>
    <x v="5"/>
    <s v="W1"/>
    <n v="6600"/>
    <d v="2021-08-15T00:00:00"/>
    <d v="2021-08-16T00:00:00"/>
    <n v="2"/>
    <m/>
    <n v="13200"/>
  </r>
  <r>
    <n v="62"/>
    <x v="29"/>
    <n v="502"/>
    <s v="ポラガ"/>
    <x v="4"/>
    <s v="RV2"/>
    <n v="14000"/>
    <d v="2021-08-25T00:00:00"/>
    <d v="2021-08-28T00:00:00"/>
    <n v="4"/>
    <m/>
    <n v="56000"/>
  </r>
  <r>
    <n v="63"/>
    <x v="30"/>
    <n v="201"/>
    <s v="タクカ"/>
    <x v="1"/>
    <s v="HV1"/>
    <n v="6500"/>
    <d v="2021-08-04T00:00:00"/>
    <d v="2021-08-06T00:00:00"/>
    <n v="3"/>
    <m/>
    <n v="19500"/>
  </r>
  <r>
    <n v="64"/>
    <x v="31"/>
    <n v="101"/>
    <s v="ベッツ"/>
    <x v="3"/>
    <s v="P1"/>
    <n v="5400"/>
    <d v="2021-08-24T00:00:00"/>
    <d v="2021-08-26T00:00:00"/>
    <n v="3"/>
    <m/>
    <n v="16200"/>
  </r>
  <r>
    <n v="65"/>
    <x v="31"/>
    <n v="104"/>
    <s v="パクティ"/>
    <x v="3"/>
    <s v="P2"/>
    <n v="6500"/>
    <d v="2021-08-07T00:00:00"/>
    <d v="2021-08-10T00:00:00"/>
    <n v="4"/>
    <m/>
    <n v="26000"/>
  </r>
  <r>
    <n v="66"/>
    <x v="32"/>
    <n v="108"/>
    <s v="プレオト"/>
    <x v="3"/>
    <s v="P3"/>
    <n v="7400"/>
    <d v="2021-09-01T00:00:00"/>
    <d v="2021-09-03T00:00:00"/>
    <n v="3"/>
    <m/>
    <n v="22200"/>
  </r>
  <r>
    <n v="67"/>
    <x v="32"/>
    <n v="213"/>
    <s v="ノウキー"/>
    <x v="1"/>
    <s v="HW2"/>
    <n v="14500"/>
    <d v="2021-08-17T00:00:00"/>
    <d v="2021-08-20T00:00:00"/>
    <n v="4"/>
    <m/>
    <n v="58000"/>
  </r>
  <r>
    <n v="68"/>
    <x v="32"/>
    <n v="203"/>
    <s v="プリチー1.5"/>
    <x v="1"/>
    <s v="HV1"/>
    <n v="6500"/>
    <d v="2021-08-15T00:00:00"/>
    <d v="2021-08-15T00:00:00"/>
    <n v="1"/>
    <m/>
    <n v="6500"/>
  </r>
  <r>
    <n v="69"/>
    <x v="33"/>
    <n v="208"/>
    <s v="SOO"/>
    <x v="1"/>
    <s v="HV3"/>
    <n v="11800"/>
    <d v="2021-08-07T00:00:00"/>
    <d v="2021-08-08T00:00:00"/>
    <n v="2"/>
    <m/>
    <n v="23600"/>
  </r>
  <r>
    <n v="70"/>
    <x v="33"/>
    <n v="202"/>
    <s v="アクシコ"/>
    <x v="1"/>
    <s v="HV1"/>
    <n v="6800"/>
    <d v="2021-08-30T00:00:00"/>
    <d v="2021-09-03T00:00:00"/>
    <n v="5"/>
    <m/>
    <n v="34000"/>
  </r>
  <r>
    <n v="71"/>
    <x v="34"/>
    <n v="202"/>
    <s v="アクシコ"/>
    <x v="1"/>
    <s v="HV1"/>
    <n v="6800"/>
    <d v="2021-08-07T00:00:00"/>
    <d v="2021-08-10T00:00:00"/>
    <n v="4"/>
    <m/>
    <n v="27200"/>
  </r>
  <r>
    <n v="72"/>
    <x v="34"/>
    <n v="203"/>
    <s v="プリチー1.5"/>
    <x v="1"/>
    <s v="HV1"/>
    <n v="6500"/>
    <d v="2021-08-26T00:00:00"/>
    <d v="2021-08-29T00:00:00"/>
    <n v="4"/>
    <m/>
    <n v="26000"/>
  </r>
  <r>
    <n v="73"/>
    <x v="35"/>
    <n v="402"/>
    <s v="ユウシス"/>
    <x v="5"/>
    <s v="W1"/>
    <n v="6600"/>
    <d v="2021-08-17T00:00:00"/>
    <d v="2021-08-21T00:00:00"/>
    <n v="5"/>
    <m/>
    <n v="33000"/>
  </r>
  <r>
    <n v="74"/>
    <x v="36"/>
    <n v="214"/>
    <s v="ボクサー"/>
    <x v="1"/>
    <s v="HW2"/>
    <n v="14500"/>
    <d v="2021-08-25T00:00:00"/>
    <d v="2021-08-25T00:00:00"/>
    <n v="1"/>
    <m/>
    <n v="14500"/>
  </r>
  <r>
    <n v="75"/>
    <x v="36"/>
    <n v="602"/>
    <s v="ベンベルク"/>
    <x v="2"/>
    <s v="G1"/>
    <n v="20000"/>
    <d v="2021-08-30T00:00:00"/>
    <d v="2021-09-01T00:00:00"/>
    <n v="3"/>
    <m/>
    <n v="60000"/>
  </r>
  <r>
    <n v="76"/>
    <x v="37"/>
    <n v="202"/>
    <s v="アクシコ"/>
    <x v="1"/>
    <s v="HV1"/>
    <n v="6800"/>
    <d v="2021-08-16T00:00:00"/>
    <d v="2021-08-19T00:00:00"/>
    <n v="4"/>
    <m/>
    <n v="27200"/>
  </r>
  <r>
    <n v="77"/>
    <x v="38"/>
    <n v="403"/>
    <s v="クロッサ"/>
    <x v="5"/>
    <s v="W2"/>
    <n v="12000"/>
    <d v="2021-08-18T00:00:00"/>
    <d v="2021-08-20T00:00:00"/>
    <n v="3"/>
    <m/>
    <n v="36000"/>
  </r>
  <r>
    <n v="78"/>
    <x v="38"/>
    <n v="203"/>
    <s v="プリチー1.5"/>
    <x v="1"/>
    <s v="HV1"/>
    <n v="6500"/>
    <d v="2021-09-03T00:00:00"/>
    <d v="2021-09-06T00:00:00"/>
    <n v="4"/>
    <m/>
    <n v="26000"/>
  </r>
  <r>
    <n v="79"/>
    <x v="39"/>
    <n v="216"/>
    <s v="マルファト"/>
    <x v="1"/>
    <s v="HW3"/>
    <n v="16800"/>
    <d v="2021-08-26T00:00:00"/>
    <d v="2021-08-28T00:00:00"/>
    <n v="3"/>
    <m/>
    <n v="50400"/>
  </r>
  <r>
    <n v="80"/>
    <x v="39"/>
    <n v="212"/>
    <s v="プリチーWX"/>
    <x v="1"/>
    <s v="HW1"/>
    <n v="9700"/>
    <d v="2021-09-04T00:00:00"/>
    <d v="2021-09-06T00:00:00"/>
    <n v="3"/>
    <m/>
    <n v="29100"/>
  </r>
  <r>
    <n v="81"/>
    <x v="39"/>
    <n v="402"/>
    <s v="ユウシス"/>
    <x v="5"/>
    <s v="W1"/>
    <n v="6600"/>
    <d v="2021-08-14T00:00:00"/>
    <d v="2021-08-16T00:00:00"/>
    <n v="3"/>
    <m/>
    <n v="19800"/>
  </r>
  <r>
    <n v="82"/>
    <x v="39"/>
    <n v="503"/>
    <s v="ガードバン"/>
    <x v="4"/>
    <s v="RV2"/>
    <n v="14000"/>
    <d v="2021-09-06T00:00:00"/>
    <d v="2021-09-09T00:00:00"/>
    <n v="4"/>
    <m/>
    <n v="56000"/>
  </r>
  <r>
    <n v="83"/>
    <x v="40"/>
    <n v="215"/>
    <s v="ギストマ"/>
    <x v="1"/>
    <s v="HW3"/>
    <n v="16800"/>
    <d v="2021-09-06T00:00:00"/>
    <d v="2021-09-09T00:00:00"/>
    <n v="4"/>
    <m/>
    <n v="67200"/>
  </r>
  <r>
    <n v="84"/>
    <x v="41"/>
    <n v="216"/>
    <s v="マルファト"/>
    <x v="1"/>
    <s v="HW3"/>
    <n v="16800"/>
    <d v="2021-08-29T00:00:00"/>
    <d v="2021-09-01T00:00:00"/>
    <n v="4"/>
    <m/>
    <n v="67200"/>
  </r>
  <r>
    <n v="85"/>
    <x v="41"/>
    <n v="207"/>
    <s v="プリチーPHV"/>
    <x v="1"/>
    <s v="HV2"/>
    <n v="8700"/>
    <d v="2021-08-27T00:00:00"/>
    <d v="2021-08-27T00:00:00"/>
    <n v="1"/>
    <m/>
    <n v="8700"/>
  </r>
  <r>
    <n v="86"/>
    <x v="41"/>
    <n v="503"/>
    <s v="ガードバン"/>
    <x v="4"/>
    <s v="RV2"/>
    <n v="14000"/>
    <d v="2021-08-22T00:00:00"/>
    <d v="2021-08-24T00:00:00"/>
    <n v="3"/>
    <m/>
    <n v="42000"/>
  </r>
  <r>
    <n v="87"/>
    <x v="42"/>
    <n v="203"/>
    <s v="プリチー1.5"/>
    <x v="1"/>
    <s v="HV1"/>
    <n v="6500"/>
    <d v="2021-09-11T00:00:00"/>
    <d v="2021-09-12T00:00:00"/>
    <n v="2"/>
    <m/>
    <n v="13000"/>
  </r>
  <r>
    <n v="88"/>
    <x v="43"/>
    <n v="211"/>
    <s v="アスリート"/>
    <x v="1"/>
    <s v="HV4"/>
    <n v="18400"/>
    <d v="2021-09-03T00:00:00"/>
    <d v="2021-09-04T00:00:00"/>
    <n v="2"/>
    <m/>
    <n v="36800"/>
  </r>
  <r>
    <n v="89"/>
    <x v="44"/>
    <n v="201"/>
    <s v="タクカ"/>
    <x v="1"/>
    <s v="HV1"/>
    <n v="6500"/>
    <d v="2021-09-07T00:00:00"/>
    <d v="2021-09-08T00:00:00"/>
    <n v="2"/>
    <m/>
    <n v="13000"/>
  </r>
  <r>
    <n v="90"/>
    <x v="44"/>
    <n v="302"/>
    <s v="スターZ"/>
    <x v="0"/>
    <s v="SP2"/>
    <n v="11000"/>
    <d v="2021-08-30T00:00:00"/>
    <d v="2021-08-31T00:00:00"/>
    <n v="2"/>
    <m/>
    <n v="22000"/>
  </r>
  <r>
    <n v="91"/>
    <x v="45"/>
    <n v="202"/>
    <s v="アクシコ"/>
    <x v="1"/>
    <s v="HV1"/>
    <n v="6800"/>
    <d v="2021-08-27T00:00:00"/>
    <d v="2021-08-29T00:00:00"/>
    <n v="3"/>
    <m/>
    <n v="20400"/>
  </r>
  <r>
    <n v="92"/>
    <x v="46"/>
    <n v="201"/>
    <s v="タクカ"/>
    <x v="1"/>
    <s v="HV1"/>
    <n v="6500"/>
    <d v="2021-09-17T00:00:00"/>
    <d v="2021-09-19T00:00:00"/>
    <n v="3"/>
    <m/>
    <n v="19500"/>
  </r>
  <r>
    <n v="93"/>
    <x v="47"/>
    <n v="111"/>
    <s v="タジック"/>
    <x v="3"/>
    <s v="P5"/>
    <n v="16800"/>
    <d v="2021-09-09T00:00:00"/>
    <d v="2021-09-10T00:00:00"/>
    <n v="2"/>
    <m/>
    <n v="33600"/>
  </r>
  <r>
    <n v="94"/>
    <x v="47"/>
    <n v="402"/>
    <s v="ユウシス"/>
    <x v="5"/>
    <s v="W1"/>
    <n v="6600"/>
    <d v="2021-09-08T00:00:00"/>
    <d v="2021-09-09T00:00:00"/>
    <n v="2"/>
    <m/>
    <n v="13200"/>
  </r>
  <r>
    <n v="95"/>
    <x v="48"/>
    <n v="106"/>
    <s v="ポンテ"/>
    <x v="3"/>
    <s v="P2"/>
    <n v="6500"/>
    <d v="2021-09-08T00:00:00"/>
    <d v="2021-09-08T00:00:00"/>
    <n v="1"/>
    <m/>
    <n v="6500"/>
  </r>
  <r>
    <n v="96"/>
    <x v="48"/>
    <n v="216"/>
    <s v="マルファト"/>
    <x v="1"/>
    <s v="HW3"/>
    <n v="16800"/>
    <d v="2021-09-08T00:00:00"/>
    <d v="2021-09-10T00:00:00"/>
    <n v="3"/>
    <m/>
    <n v="50400"/>
  </r>
  <r>
    <n v="97"/>
    <x v="49"/>
    <n v="206"/>
    <s v="ビールドー"/>
    <x v="1"/>
    <s v="HV2"/>
    <n v="8700"/>
    <d v="2021-09-09T00:00:00"/>
    <d v="2021-09-11T00:00:00"/>
    <n v="3"/>
    <m/>
    <n v="26100"/>
  </r>
  <r>
    <n v="98"/>
    <x v="50"/>
    <n v="209"/>
    <s v="アムオHV"/>
    <x v="1"/>
    <s v="HV3"/>
    <n v="11800"/>
    <d v="2021-08-26T00:00:00"/>
    <d v="2021-08-29T00:00:00"/>
    <n v="4"/>
    <m/>
    <n v="47200"/>
  </r>
  <r>
    <n v="99"/>
    <x v="50"/>
    <n v="202"/>
    <s v="アクシコ"/>
    <x v="1"/>
    <s v="HV1"/>
    <n v="6800"/>
    <d v="2021-09-10T00:00:00"/>
    <d v="2021-09-15T00:00:00"/>
    <n v="6"/>
    <m/>
    <n v="40800"/>
  </r>
  <r>
    <n v="100"/>
    <x v="51"/>
    <n v="213"/>
    <s v="ノウキー"/>
    <x v="1"/>
    <s v="HW2"/>
    <n v="14500"/>
    <d v="2021-09-27T00:00:00"/>
    <d v="2021-09-29T00:00:00"/>
    <n v="3"/>
    <m/>
    <n v="43500"/>
  </r>
  <r>
    <n v="101"/>
    <x v="51"/>
    <n v="107"/>
    <s v="アイオン"/>
    <x v="3"/>
    <s v="P3"/>
    <n v="7400"/>
    <d v="2021-09-27T00:00:00"/>
    <d v="2021-09-27T00:00:00"/>
    <n v="1"/>
    <m/>
    <n v="7400"/>
  </r>
  <r>
    <n v="102"/>
    <x v="51"/>
    <n v="212"/>
    <s v="プリチーWX"/>
    <x v="1"/>
    <s v="HW1"/>
    <n v="9700"/>
    <d v="2021-09-14T00:00:00"/>
    <d v="2021-09-14T00:00:00"/>
    <n v="1"/>
    <m/>
    <n v="9700"/>
  </r>
  <r>
    <n v="103"/>
    <x v="52"/>
    <n v="203"/>
    <s v="プリチー1.5"/>
    <x v="1"/>
    <s v="HV1"/>
    <n v="6500"/>
    <d v="2021-09-29T00:00:00"/>
    <d v="2021-09-30T00:00:00"/>
    <n v="2"/>
    <m/>
    <n v="13000"/>
  </r>
  <r>
    <n v="104"/>
    <x v="52"/>
    <n v="108"/>
    <s v="プレオト"/>
    <x v="3"/>
    <s v="P3"/>
    <n v="7400"/>
    <d v="2021-09-24T00:00:00"/>
    <d v="2021-09-24T00:00:00"/>
    <n v="1"/>
    <m/>
    <n v="7400"/>
  </r>
  <r>
    <n v="105"/>
    <x v="53"/>
    <n v="211"/>
    <s v="アスリート"/>
    <x v="1"/>
    <s v="HV4"/>
    <n v="18400"/>
    <d v="2021-09-25T00:00:00"/>
    <d v="2021-09-25T00:00:00"/>
    <n v="1"/>
    <m/>
    <n v="18400"/>
  </r>
  <r>
    <n v="106"/>
    <x v="54"/>
    <n v="217"/>
    <s v="ファイアー"/>
    <x v="1"/>
    <s v="HW3"/>
    <n v="16800"/>
    <d v="2021-09-10T00:00:00"/>
    <d v="2021-09-10T00:00:00"/>
    <n v="1"/>
    <m/>
    <n v="16800"/>
  </r>
  <r>
    <n v="107"/>
    <x v="54"/>
    <n v="216"/>
    <s v="マルファト"/>
    <x v="1"/>
    <s v="HW3"/>
    <n v="16800"/>
    <d v="2021-09-27T00:00:00"/>
    <d v="2021-09-28T00:00:00"/>
    <n v="2"/>
    <m/>
    <n v="33600"/>
  </r>
  <r>
    <n v="108"/>
    <x v="54"/>
    <n v="605"/>
    <s v="レックウ"/>
    <x v="2"/>
    <s v="G2"/>
    <n v="23000"/>
    <d v="2021-09-01T00:00:00"/>
    <d v="2021-09-04T00:00:00"/>
    <n v="4"/>
    <m/>
    <n v="92000"/>
  </r>
  <r>
    <n v="109"/>
    <x v="55"/>
    <n v="201"/>
    <s v="タクカ"/>
    <x v="1"/>
    <s v="HV1"/>
    <n v="6500"/>
    <d v="2021-09-04T00:00:00"/>
    <d v="2021-09-06T00:00:00"/>
    <n v="3"/>
    <m/>
    <n v="19500"/>
  </r>
  <r>
    <n v="110"/>
    <x v="56"/>
    <n v="217"/>
    <s v="ファイアー"/>
    <x v="1"/>
    <s v="HW3"/>
    <n v="16800"/>
    <d v="2021-09-11T00:00:00"/>
    <d v="2021-09-12T00:00:00"/>
    <n v="2"/>
    <m/>
    <n v="33600"/>
  </r>
  <r>
    <n v="111"/>
    <x v="57"/>
    <n v="210"/>
    <s v="ブラウト"/>
    <x v="1"/>
    <s v="HV4"/>
    <n v="18400"/>
    <d v="2021-09-18T00:00:00"/>
    <d v="2021-09-19T00:00:00"/>
    <n v="2"/>
    <m/>
    <n v="36800"/>
  </r>
  <r>
    <n v="112"/>
    <x v="57"/>
    <n v="401"/>
    <s v="エッスウ"/>
    <x v="5"/>
    <s v="W1"/>
    <n v="6600"/>
    <d v="2021-09-30T00:00:00"/>
    <d v="2021-10-02T00:00:00"/>
    <n v="3"/>
    <m/>
    <n v="19800"/>
  </r>
  <r>
    <n v="113"/>
    <x v="58"/>
    <n v="216"/>
    <s v="マルファト"/>
    <x v="1"/>
    <s v="HW3"/>
    <n v="16800"/>
    <d v="2021-09-25T00:00:00"/>
    <d v="2021-09-26T00:00:00"/>
    <n v="2"/>
    <m/>
    <n v="33600"/>
  </r>
  <r>
    <n v="114"/>
    <x v="59"/>
    <n v="204"/>
    <s v="プリチー1.8"/>
    <x v="1"/>
    <s v="HV2"/>
    <n v="8700"/>
    <d v="2021-09-20T00:00:00"/>
    <d v="2021-09-23T00:00:00"/>
    <n v="4"/>
    <m/>
    <n v="34800"/>
  </r>
  <r>
    <n v="115"/>
    <x v="60"/>
    <n v="201"/>
    <s v="タクカ"/>
    <x v="1"/>
    <s v="HV1"/>
    <n v="6500"/>
    <d v="2021-09-26T00:00:00"/>
    <d v="2021-09-29T00:00:00"/>
    <n v="4"/>
    <m/>
    <n v="26000"/>
  </r>
  <r>
    <n v="116"/>
    <x v="61"/>
    <n v="205"/>
    <s v="プリチー2.1"/>
    <x v="1"/>
    <s v="HV2"/>
    <n v="8700"/>
    <d v="2021-09-19T00:00:00"/>
    <d v="2021-09-21T00:00:00"/>
    <n v="3"/>
    <m/>
    <n v="26100"/>
  </r>
  <r>
    <n v="117"/>
    <x v="62"/>
    <n v="404"/>
    <s v="スララー"/>
    <x v="5"/>
    <s v="W2"/>
    <n v="12000"/>
    <d v="2021-10-13T00:00:00"/>
    <d v="2021-10-17T00:00:00"/>
    <n v="5"/>
    <m/>
    <n v="60000"/>
  </r>
  <r>
    <n v="118"/>
    <x v="62"/>
    <n v="404"/>
    <s v="スララー"/>
    <x v="5"/>
    <s v="W2"/>
    <n v="12000"/>
    <d v="2021-10-02T00:00:00"/>
    <d v="2021-10-06T00:00:00"/>
    <n v="5"/>
    <m/>
    <n v="60000"/>
  </r>
  <r>
    <n v="119"/>
    <x v="62"/>
    <n v="201"/>
    <s v="タクカ"/>
    <x v="1"/>
    <s v="HV1"/>
    <n v="6500"/>
    <d v="2021-10-11T00:00:00"/>
    <d v="2021-10-12T00:00:00"/>
    <n v="2"/>
    <m/>
    <n v="13000"/>
  </r>
  <r>
    <n v="120"/>
    <x v="62"/>
    <n v="201"/>
    <s v="タクカ"/>
    <x v="1"/>
    <s v="HV1"/>
    <n v="6500"/>
    <d v="2021-10-02T00:00:00"/>
    <d v="2021-10-03T00:00:00"/>
    <n v="2"/>
    <m/>
    <n v="13000"/>
  </r>
  <r>
    <n v="121"/>
    <x v="63"/>
    <n v="601"/>
    <s v="オハマー"/>
    <x v="2"/>
    <s v="G1"/>
    <n v="20000"/>
    <d v="2021-09-23T00:00:00"/>
    <d v="2021-09-23T00:00:00"/>
    <n v="1"/>
    <m/>
    <n v="20000"/>
  </r>
  <r>
    <n v="122"/>
    <x v="63"/>
    <n v="211"/>
    <s v="アスリート"/>
    <x v="1"/>
    <s v="HV4"/>
    <n v="18400"/>
    <d v="2021-09-26T00:00:00"/>
    <d v="2021-09-26T00:00:00"/>
    <n v="1"/>
    <m/>
    <n v="18400"/>
  </r>
  <r>
    <n v="123"/>
    <x v="63"/>
    <n v="217"/>
    <s v="ファイアー"/>
    <x v="1"/>
    <s v="HW3"/>
    <n v="16800"/>
    <d v="2021-09-30T00:00:00"/>
    <d v="2021-10-03T00:00:00"/>
    <n v="4"/>
    <m/>
    <n v="67200"/>
  </r>
  <r>
    <n v="124"/>
    <x v="63"/>
    <n v="101"/>
    <s v="ベッツ"/>
    <x v="3"/>
    <s v="P1"/>
    <n v="5400"/>
    <d v="2021-09-27T00:00:00"/>
    <d v="2021-09-29T00:00:00"/>
    <n v="3"/>
    <m/>
    <n v="16200"/>
  </r>
  <r>
    <n v="125"/>
    <x v="64"/>
    <n v="206"/>
    <s v="ビールドー"/>
    <x v="1"/>
    <s v="HV2"/>
    <n v="8700"/>
    <d v="2021-09-20T00:00:00"/>
    <d v="2021-09-22T00:00:00"/>
    <n v="3"/>
    <m/>
    <n v="26100"/>
  </r>
  <r>
    <n v="126"/>
    <x v="64"/>
    <n v="214"/>
    <s v="ボクサー"/>
    <x v="1"/>
    <s v="HW2"/>
    <n v="14500"/>
    <d v="2021-09-19T00:00:00"/>
    <d v="2021-09-19T00:00:00"/>
    <n v="1"/>
    <m/>
    <n v="14500"/>
  </r>
  <r>
    <n v="127"/>
    <x v="65"/>
    <n v="502"/>
    <s v="ポラガ"/>
    <x v="4"/>
    <s v="RV2"/>
    <n v="14000"/>
    <d v="2021-10-04T00:00:00"/>
    <d v="2021-10-07T00:00:00"/>
    <n v="4"/>
    <m/>
    <n v="56000"/>
  </r>
  <r>
    <n v="128"/>
    <x v="65"/>
    <n v="203"/>
    <s v="プリチー1.5"/>
    <x v="1"/>
    <s v="HV1"/>
    <n v="6500"/>
    <d v="2021-10-16T00:00:00"/>
    <d v="2021-10-17T00:00:00"/>
    <n v="2"/>
    <m/>
    <n v="13000"/>
  </r>
  <r>
    <n v="129"/>
    <x v="66"/>
    <n v="603"/>
    <s v="アルファロ"/>
    <x v="2"/>
    <s v="G1"/>
    <n v="20000"/>
    <d v="2021-09-25T00:00:00"/>
    <d v="2021-09-25T00:00:00"/>
    <n v="1"/>
    <m/>
    <n v="20000"/>
  </r>
  <r>
    <n v="130"/>
    <x v="66"/>
    <n v="503"/>
    <s v="ガードバン"/>
    <x v="4"/>
    <s v="RV2"/>
    <n v="14000"/>
    <d v="2021-10-05T00:00:00"/>
    <d v="2021-10-07T00:00:00"/>
    <n v="3"/>
    <m/>
    <n v="42000"/>
  </r>
  <r>
    <n v="131"/>
    <x v="67"/>
    <n v="210"/>
    <s v="ブラウト"/>
    <x v="1"/>
    <s v="HV4"/>
    <n v="18400"/>
    <d v="2021-09-30T00:00:00"/>
    <d v="2021-10-02T00:00:00"/>
    <n v="3"/>
    <m/>
    <n v="55200"/>
  </r>
  <r>
    <n v="132"/>
    <x v="67"/>
    <n v="212"/>
    <s v="プリチーWX"/>
    <x v="1"/>
    <s v="HW1"/>
    <n v="9700"/>
    <d v="2021-09-25T00:00:00"/>
    <d v="2021-09-26T00:00:00"/>
    <n v="2"/>
    <m/>
    <n v="19400"/>
  </r>
  <r>
    <n v="133"/>
    <x v="67"/>
    <n v="202"/>
    <s v="アクシコ"/>
    <x v="1"/>
    <s v="HV1"/>
    <n v="6800"/>
    <d v="2021-10-10T00:00:00"/>
    <d v="2021-10-14T00:00:00"/>
    <n v="5"/>
    <m/>
    <n v="34000"/>
  </r>
  <r>
    <n v="134"/>
    <x v="67"/>
    <n v="201"/>
    <s v="タクカ"/>
    <x v="1"/>
    <s v="HV1"/>
    <n v="6500"/>
    <d v="2021-09-21T00:00:00"/>
    <d v="2021-09-23T00:00:00"/>
    <n v="3"/>
    <m/>
    <n v="19500"/>
  </r>
  <r>
    <n v="135"/>
    <x v="68"/>
    <n v="109"/>
    <s v="マイク"/>
    <x v="3"/>
    <s v="P4"/>
    <n v="9800"/>
    <d v="2021-09-28T00:00:00"/>
    <d v="2021-10-01T00:00:00"/>
    <n v="4"/>
    <m/>
    <n v="39200"/>
  </r>
  <r>
    <n v="136"/>
    <x v="69"/>
    <n v="209"/>
    <s v="アムオHV"/>
    <x v="1"/>
    <s v="HV3"/>
    <n v="11800"/>
    <d v="2021-09-26T00:00:00"/>
    <d v="2021-09-28T00:00:00"/>
    <n v="3"/>
    <m/>
    <n v="35400"/>
  </r>
  <r>
    <n v="137"/>
    <x v="70"/>
    <n v="302"/>
    <s v="スターZ"/>
    <x v="0"/>
    <s v="SP2"/>
    <n v="11000"/>
    <d v="2021-09-29T00:00:00"/>
    <d v="2021-09-29T00:00:00"/>
    <n v="1"/>
    <m/>
    <n v="11000"/>
  </r>
  <r>
    <n v="138"/>
    <x v="70"/>
    <n v="109"/>
    <s v="マイク"/>
    <x v="3"/>
    <s v="P4"/>
    <n v="9800"/>
    <d v="2021-09-24T00:00:00"/>
    <d v="2021-09-24T00:00:00"/>
    <n v="1"/>
    <m/>
    <n v="9800"/>
  </r>
  <r>
    <n v="139"/>
    <x v="71"/>
    <n v="203"/>
    <s v="プリチー1.5"/>
    <x v="1"/>
    <s v="HV1"/>
    <n v="6500"/>
    <d v="2021-09-26T00:00:00"/>
    <d v="2021-09-27T00:00:00"/>
    <n v="2"/>
    <m/>
    <n v="13000"/>
  </r>
  <r>
    <n v="140"/>
    <x v="72"/>
    <n v="204"/>
    <s v="プリチー1.8"/>
    <x v="1"/>
    <s v="HV2"/>
    <n v="8700"/>
    <d v="2021-09-28T00:00:00"/>
    <d v="2021-09-29T00:00:00"/>
    <n v="2"/>
    <m/>
    <n v="17400"/>
  </r>
  <r>
    <n v="141"/>
    <x v="73"/>
    <n v="214"/>
    <s v="ボクサー"/>
    <x v="1"/>
    <s v="HW2"/>
    <n v="14500"/>
    <d v="2021-09-30T00:00:00"/>
    <d v="2021-09-30T00:00:00"/>
    <n v="1"/>
    <m/>
    <n v="14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674A79-4643-4EEC-9ED0-0CB3040300D7}" name="ピボットテーブル1" cacheId="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0">
  <location ref="A3:B10" firstHeaderRow="1" firstDataRow="1" firstDataCol="1"/>
  <pivotFields count="13">
    <pivotField showAll="0"/>
    <pivotField numFmtId="14" multipleItemSelectionAllowed="1" showAll="0">
      <items count="369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h="1" x="134"/>
        <item h="1" x="135"/>
        <item h="1" x="136"/>
        <item h="1" x="137"/>
        <item h="1" x="138"/>
        <item h="1" x="139"/>
        <item h="1" x="140"/>
        <item h="1" x="141"/>
        <item h="1" x="142"/>
        <item h="1" x="143"/>
        <item h="1" x="144"/>
        <item h="1" x="145"/>
        <item h="1" x="146"/>
        <item h="1" x="147"/>
        <item h="1" x="148"/>
        <item h="1" x="149"/>
        <item h="1" x="150"/>
        <item h="1" x="151"/>
        <item h="1" x="152"/>
        <item h="1" x="153"/>
        <item h="1" x="154"/>
        <item h="1" x="155"/>
        <item h="1" x="156"/>
        <item h="1" x="157"/>
        <item h="1" x="158"/>
        <item h="1" x="159"/>
        <item h="1" x="160"/>
        <item h="1" x="161"/>
        <item h="1" x="162"/>
        <item h="1" x="163"/>
        <item h="1" x="164"/>
        <item h="1" x="165"/>
        <item h="1" x="166"/>
        <item h="1" x="167"/>
        <item h="1" x="168"/>
        <item h="1" x="169"/>
        <item h="1" x="170"/>
        <item h="1" x="171"/>
        <item h="1" x="172"/>
        <item h="1" x="173"/>
        <item h="1" x="174"/>
        <item h="1" x="175"/>
        <item h="1" x="176"/>
        <item h="1" x="177"/>
        <item h="1" x="178"/>
        <item h="1" x="179"/>
        <item h="1" x="180"/>
        <item h="1" x="181"/>
        <item h="1"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h="1" x="214"/>
        <item h="1" x="215"/>
        <item h="1" x="216"/>
        <item h="1" x="217"/>
        <item h="1" x="218"/>
        <item h="1" x="219"/>
        <item h="1" x="220"/>
        <item h="1" x="221"/>
        <item h="1" x="222"/>
        <item h="1" x="223"/>
        <item h="1" x="224"/>
        <item h="1" x="225"/>
        <item h="1" x="226"/>
        <item h="1" x="227"/>
        <item h="1" x="228"/>
        <item h="1" x="229"/>
        <item h="1" x="230"/>
        <item h="1" x="231"/>
        <item h="1" x="232"/>
        <item h="1" x="233"/>
        <item h="1" x="234"/>
        <item h="1" x="235"/>
        <item h="1" x="236"/>
        <item h="1" x="237"/>
        <item h="1" x="238"/>
        <item h="1" x="239"/>
        <item h="1" x="240"/>
        <item h="1" x="241"/>
        <item h="1" x="242"/>
        <item h="1" x="243"/>
        <item h="1" x="244"/>
        <item h="1" x="245"/>
        <item h="1" x="246"/>
        <item h="1" x="247"/>
        <item h="1" x="248"/>
        <item h="1" x="249"/>
        <item h="1" x="250"/>
        <item h="1" x="251"/>
        <item h="1" x="252"/>
        <item h="1" x="253"/>
        <item h="1" x="254"/>
        <item h="1" x="255"/>
        <item h="1" x="256"/>
        <item h="1" x="257"/>
        <item h="1" x="258"/>
        <item h="1" x="259"/>
        <item h="1" x="260"/>
        <item h="1" x="261"/>
        <item h="1" x="262"/>
        <item h="1" x="263"/>
        <item h="1" x="264"/>
        <item h="1" x="265"/>
        <item h="1" x="266"/>
        <item h="1" x="267"/>
        <item h="1" x="268"/>
        <item h="1" x="269"/>
        <item h="1" x="270"/>
        <item h="1" x="271"/>
        <item h="1" x="272"/>
        <item h="1" x="273"/>
        <item h="1" x="274"/>
        <item h="1" x="275"/>
        <item h="1" x="276"/>
        <item h="1" x="277"/>
        <item h="1" x="278"/>
        <item h="1" x="279"/>
        <item h="1" x="280"/>
        <item h="1" x="281"/>
        <item h="1" x="282"/>
        <item h="1" x="283"/>
        <item h="1" x="284"/>
        <item h="1" x="285"/>
        <item h="1" x="286"/>
        <item h="1" x="287"/>
        <item h="1" x="288"/>
        <item h="1" x="289"/>
        <item h="1" x="290"/>
        <item h="1" x="291"/>
        <item h="1" x="292"/>
        <item h="1" x="293"/>
        <item h="1" x="294"/>
        <item h="1" x="295"/>
        <item h="1" x="296"/>
        <item h="1" x="297"/>
        <item h="1" x="298"/>
        <item h="1" x="299"/>
        <item h="1" x="300"/>
        <item h="1" x="301"/>
        <item h="1" x="302"/>
        <item h="1" x="303"/>
        <item h="1" x="304"/>
        <item h="1" x="305"/>
        <item h="1" x="306"/>
        <item h="1" x="307"/>
        <item h="1" x="308"/>
        <item h="1" x="309"/>
        <item h="1" x="310"/>
        <item h="1" x="311"/>
        <item h="1" x="312"/>
        <item h="1" x="313"/>
        <item h="1" x="314"/>
        <item h="1" x="315"/>
        <item h="1" x="316"/>
        <item h="1" x="317"/>
        <item h="1" x="318"/>
        <item h="1" x="319"/>
        <item h="1" x="320"/>
        <item h="1" x="321"/>
        <item h="1" x="322"/>
        <item h="1" x="323"/>
        <item h="1" x="324"/>
        <item h="1" x="325"/>
        <item h="1" x="326"/>
        <item h="1" x="327"/>
        <item h="1" x="328"/>
        <item h="1" x="329"/>
        <item h="1" x="330"/>
        <item h="1" x="331"/>
        <item h="1" x="332"/>
        <item h="1" x="333"/>
        <item h="1" x="334"/>
        <item h="1" x="335"/>
        <item h="1" x="336"/>
        <item h="1" x="337"/>
        <item h="1" x="338"/>
        <item h="1" x="339"/>
        <item h="1" x="340"/>
        <item h="1" x="341"/>
        <item h="1" x="342"/>
        <item h="1" x="343"/>
        <item h="1" x="344"/>
        <item h="1" x="345"/>
        <item h="1" x="346"/>
        <item h="1" x="347"/>
        <item h="1" x="348"/>
        <item h="1" x="349"/>
        <item h="1" x="350"/>
        <item h="1" x="351"/>
        <item h="1" x="352"/>
        <item h="1" x="353"/>
        <item h="1" x="354"/>
        <item h="1" x="355"/>
        <item h="1" x="356"/>
        <item h="1" x="357"/>
        <item h="1" x="358"/>
        <item h="1" x="359"/>
        <item h="1" x="360"/>
        <item h="1" x="361"/>
        <item h="1" x="362"/>
        <item h="1" x="363"/>
        <item h="1" x="364"/>
        <item h="1" x="365"/>
        <item h="1" x="366"/>
        <item h="1" x="367"/>
        <item t="default"/>
      </items>
    </pivotField>
    <pivotField showAll="0"/>
    <pivotField showAll="0"/>
    <pivotField axis="axisRow" showAll="0">
      <items count="7">
        <item x="4"/>
        <item x="0"/>
        <item x="1"/>
        <item x="5"/>
        <item x="3"/>
        <item x="2"/>
        <item t="default"/>
      </items>
    </pivotField>
    <pivotField showAll="0"/>
    <pivotField numFmtId="38" showAll="0"/>
    <pivotField numFmtId="14" showAll="0"/>
    <pivotField numFmtId="14" showAll="0"/>
    <pivotField showAll="0"/>
    <pivotField showAll="0"/>
    <pivotField dataField="1" numFmtId="38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売上金額" fld="11" baseField="4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CFFFB-A697-49FE-805B-26FE6ECEB4F3}">
  <sheetPr>
    <tabColor theme="5"/>
  </sheetPr>
  <dimension ref="A1:Q144"/>
  <sheetViews>
    <sheetView tabSelected="1" zoomScaleNormal="100" workbookViewId="0"/>
  </sheetViews>
  <sheetFormatPr defaultColWidth="9" defaultRowHeight="18" x14ac:dyDescent="0.45"/>
  <cols>
    <col min="1" max="1" width="4.59765625" style="4" customWidth="1"/>
    <col min="2" max="2" width="10.59765625" style="4" customWidth="1"/>
    <col min="3" max="3" width="9" style="4"/>
    <col min="4" max="4" width="13.3984375" style="4" customWidth="1"/>
    <col min="5" max="5" width="12.8984375" style="4" customWidth="1"/>
    <col min="6" max="6" width="7.09765625" style="4" customWidth="1"/>
    <col min="7" max="7" width="8.59765625" style="4" customWidth="1"/>
    <col min="8" max="9" width="12.59765625" style="4" customWidth="1"/>
    <col min="10" max="10" width="5.19921875" style="4" customWidth="1"/>
    <col min="11" max="11" width="5.5" style="4" customWidth="1"/>
    <col min="12" max="12" width="9.5" style="4" bestFit="1" customWidth="1"/>
    <col min="13" max="13" width="3.59765625" style="4" customWidth="1"/>
    <col min="14" max="14" width="15.69921875" style="4" customWidth="1"/>
    <col min="15" max="17" width="4.59765625" style="4" customWidth="1"/>
    <col min="18" max="16384" width="9" style="4"/>
  </cols>
  <sheetData>
    <row r="1" spans="1:17" ht="19.8" x14ac:dyDescent="0.45">
      <c r="A1" s="18" t="s">
        <v>69</v>
      </c>
    </row>
    <row r="2" spans="1:17" x14ac:dyDescent="0.45">
      <c r="N2" s="9" t="s">
        <v>85</v>
      </c>
    </row>
    <row r="3" spans="1:17" ht="36" x14ac:dyDescent="0.45">
      <c r="A3" s="5" t="s">
        <v>70</v>
      </c>
      <c r="B3" s="5" t="s">
        <v>71</v>
      </c>
      <c r="C3" s="5" t="s">
        <v>100</v>
      </c>
      <c r="D3" s="5" t="s">
        <v>101</v>
      </c>
      <c r="E3" s="5" t="s">
        <v>1</v>
      </c>
      <c r="F3" s="5" t="s">
        <v>2</v>
      </c>
      <c r="G3" s="5" t="s">
        <v>72</v>
      </c>
      <c r="H3" s="5" t="s">
        <v>73</v>
      </c>
      <c r="I3" s="5" t="s">
        <v>74</v>
      </c>
      <c r="J3" s="5" t="s">
        <v>75</v>
      </c>
      <c r="K3" s="5" t="s">
        <v>76</v>
      </c>
      <c r="L3" s="5" t="s">
        <v>77</v>
      </c>
      <c r="N3" s="21" t="s">
        <v>86</v>
      </c>
      <c r="O3" s="10">
        <v>0</v>
      </c>
      <c r="P3" s="10">
        <v>10</v>
      </c>
      <c r="Q3" s="10">
        <v>20</v>
      </c>
    </row>
    <row r="4" spans="1:17" x14ac:dyDescent="0.45">
      <c r="A4" s="7">
        <v>1</v>
      </c>
      <c r="B4" s="11">
        <v>44378</v>
      </c>
      <c r="C4" s="7">
        <v>301</v>
      </c>
      <c r="D4" s="7" t="str">
        <f>VLOOKUP(C4,車種一覧!$A$4:$E$46,2,FALSE)</f>
        <v>WINロード</v>
      </c>
      <c r="E4" s="7" t="str">
        <f>VLOOKUP(C4,車種一覧!$A$4:$E$46,3,FALSE)</f>
        <v>スポーツ</v>
      </c>
      <c r="F4" s="7" t="str">
        <f>VLOOKUP(C4,車種一覧!$A$4:$E$46,4,FALSE)</f>
        <v>SP1</v>
      </c>
      <c r="G4" s="12">
        <f>VLOOKUP(C4,車種一覧!$A$4:$E$46,5,FALSE)</f>
        <v>11000</v>
      </c>
      <c r="H4" s="11">
        <v>44406</v>
      </c>
      <c r="I4" s="11">
        <v>44407</v>
      </c>
      <c r="J4" s="7">
        <f t="shared" ref="J4:J35" si="0">I4-H4+1</f>
        <v>2</v>
      </c>
      <c r="K4" s="13"/>
      <c r="L4" s="12">
        <f t="shared" ref="L4:L35" si="1">G4*J4*(1-K4)</f>
        <v>22000</v>
      </c>
      <c r="N4" s="22" t="s">
        <v>87</v>
      </c>
      <c r="O4" s="14">
        <v>0</v>
      </c>
      <c r="P4" s="14">
        <v>0.05</v>
      </c>
      <c r="Q4" s="14">
        <v>0.1</v>
      </c>
    </row>
    <row r="5" spans="1:17" x14ac:dyDescent="0.45">
      <c r="A5" s="7">
        <v>2</v>
      </c>
      <c r="B5" s="11">
        <v>44378</v>
      </c>
      <c r="C5" s="7">
        <v>208</v>
      </c>
      <c r="D5" s="7" t="str">
        <f>VLOOKUP(C5,車種一覧!$A$4:$E$46,2,FALSE)</f>
        <v>SOO</v>
      </c>
      <c r="E5" s="7" t="str">
        <f>VLOOKUP(C5,車種一覧!$A$4:$E$46,3,FALSE)</f>
        <v>ハイブリッド</v>
      </c>
      <c r="F5" s="7" t="str">
        <f>VLOOKUP(C5,車種一覧!$A$4:$E$46,4,FALSE)</f>
        <v>HV3</v>
      </c>
      <c r="G5" s="12">
        <f>VLOOKUP(C5,車種一覧!$A$4:$E$46,5,FALSE)</f>
        <v>11800</v>
      </c>
      <c r="H5" s="11">
        <v>44404</v>
      </c>
      <c r="I5" s="11">
        <v>44404</v>
      </c>
      <c r="J5" s="7">
        <f t="shared" si="0"/>
        <v>1</v>
      </c>
      <c r="K5" s="13"/>
      <c r="L5" s="12">
        <f t="shared" si="1"/>
        <v>11800</v>
      </c>
    </row>
    <row r="6" spans="1:17" x14ac:dyDescent="0.45">
      <c r="A6" s="7">
        <v>3</v>
      </c>
      <c r="B6" s="11">
        <v>44378</v>
      </c>
      <c r="C6" s="7">
        <v>602</v>
      </c>
      <c r="D6" s="7" t="str">
        <f>VLOOKUP(C6,車種一覧!$A$4:$E$46,2,FALSE)</f>
        <v>ベンベルク</v>
      </c>
      <c r="E6" s="7" t="str">
        <f>VLOOKUP(C6,車種一覧!$A$4:$E$46,3,FALSE)</f>
        <v>輸入車</v>
      </c>
      <c r="F6" s="7" t="str">
        <f>VLOOKUP(C6,車種一覧!$A$4:$E$46,4,FALSE)</f>
        <v>G1</v>
      </c>
      <c r="G6" s="12">
        <f>VLOOKUP(C6,車種一覧!$A$4:$E$46,5,FALSE)</f>
        <v>20000</v>
      </c>
      <c r="H6" s="11">
        <v>44404</v>
      </c>
      <c r="I6" s="11">
        <v>44407</v>
      </c>
      <c r="J6" s="7">
        <f t="shared" si="0"/>
        <v>4</v>
      </c>
      <c r="K6" s="13"/>
      <c r="L6" s="12">
        <f t="shared" si="1"/>
        <v>80000</v>
      </c>
    </row>
    <row r="7" spans="1:17" x14ac:dyDescent="0.45">
      <c r="A7" s="7">
        <v>4</v>
      </c>
      <c r="B7" s="11">
        <v>44378</v>
      </c>
      <c r="C7" s="7">
        <v>201</v>
      </c>
      <c r="D7" s="7" t="str">
        <f>VLOOKUP(C7,車種一覧!$A$4:$E$46,2,FALSE)</f>
        <v>タクカ</v>
      </c>
      <c r="E7" s="7" t="str">
        <f>VLOOKUP(C7,車種一覧!$A$4:$E$46,3,FALSE)</f>
        <v>ハイブリッド</v>
      </c>
      <c r="F7" s="7" t="str">
        <f>VLOOKUP(C7,車種一覧!$A$4:$E$46,4,FALSE)</f>
        <v>HV1</v>
      </c>
      <c r="G7" s="12">
        <f>VLOOKUP(C7,車種一覧!$A$4:$E$46,5,FALSE)</f>
        <v>6500</v>
      </c>
      <c r="H7" s="11">
        <v>44386</v>
      </c>
      <c r="I7" s="11">
        <v>44389</v>
      </c>
      <c r="J7" s="7">
        <f t="shared" si="0"/>
        <v>4</v>
      </c>
      <c r="K7" s="13"/>
      <c r="L7" s="12">
        <f t="shared" si="1"/>
        <v>26000</v>
      </c>
    </row>
    <row r="8" spans="1:17" x14ac:dyDescent="0.45">
      <c r="A8" s="7">
        <v>5</v>
      </c>
      <c r="B8" s="11">
        <v>44379</v>
      </c>
      <c r="C8" s="7">
        <v>103</v>
      </c>
      <c r="D8" s="7" t="str">
        <f>VLOOKUP(C8,車種一覧!$A$4:$E$46,2,FALSE)</f>
        <v>ベルト</v>
      </c>
      <c r="E8" s="7" t="str">
        <f>VLOOKUP(C8,車種一覧!$A$4:$E$46,3,FALSE)</f>
        <v>乗用車</v>
      </c>
      <c r="F8" s="7" t="str">
        <f>VLOOKUP(C8,車種一覧!$A$4:$E$46,4,FALSE)</f>
        <v>P1</v>
      </c>
      <c r="G8" s="12">
        <f>VLOOKUP(C8,車種一覧!$A$4:$E$46,5,FALSE)</f>
        <v>5400</v>
      </c>
      <c r="H8" s="11">
        <v>44397</v>
      </c>
      <c r="I8" s="11">
        <v>44398</v>
      </c>
      <c r="J8" s="7">
        <f t="shared" si="0"/>
        <v>2</v>
      </c>
      <c r="K8" s="13"/>
      <c r="L8" s="12">
        <f t="shared" si="1"/>
        <v>10800</v>
      </c>
    </row>
    <row r="9" spans="1:17" x14ac:dyDescent="0.45">
      <c r="A9" s="7">
        <v>6</v>
      </c>
      <c r="B9" s="11">
        <v>44379</v>
      </c>
      <c r="C9" s="7">
        <v>215</v>
      </c>
      <c r="D9" s="7" t="str">
        <f>VLOOKUP(C9,車種一覧!$A$4:$E$46,2,FALSE)</f>
        <v>ギストマ</v>
      </c>
      <c r="E9" s="7" t="str">
        <f>VLOOKUP(C9,車種一覧!$A$4:$E$46,3,FALSE)</f>
        <v>ハイブリッド</v>
      </c>
      <c r="F9" s="7" t="str">
        <f>VLOOKUP(C9,車種一覧!$A$4:$E$46,4,FALSE)</f>
        <v>HW3</v>
      </c>
      <c r="G9" s="12">
        <f>VLOOKUP(C9,車種一覧!$A$4:$E$46,5,FALSE)</f>
        <v>16800</v>
      </c>
      <c r="H9" s="11">
        <v>44397</v>
      </c>
      <c r="I9" s="11">
        <v>44401</v>
      </c>
      <c r="J9" s="7">
        <f t="shared" si="0"/>
        <v>5</v>
      </c>
      <c r="K9" s="13"/>
      <c r="L9" s="12">
        <f t="shared" si="1"/>
        <v>84000</v>
      </c>
    </row>
    <row r="10" spans="1:17" x14ac:dyDescent="0.45">
      <c r="A10" s="7">
        <v>7</v>
      </c>
      <c r="B10" s="11">
        <v>44379</v>
      </c>
      <c r="C10" s="7">
        <v>203</v>
      </c>
      <c r="D10" s="7" t="str">
        <f>VLOOKUP(C10,車種一覧!$A$4:$E$46,2,FALSE)</f>
        <v>プリチー1.5</v>
      </c>
      <c r="E10" s="7" t="str">
        <f>VLOOKUP(C10,車種一覧!$A$4:$E$46,3,FALSE)</f>
        <v>ハイブリッド</v>
      </c>
      <c r="F10" s="7" t="str">
        <f>VLOOKUP(C10,車種一覧!$A$4:$E$46,4,FALSE)</f>
        <v>HV1</v>
      </c>
      <c r="G10" s="12">
        <f>VLOOKUP(C10,車種一覧!$A$4:$E$46,5,FALSE)</f>
        <v>6500</v>
      </c>
      <c r="H10" s="11">
        <v>44383</v>
      </c>
      <c r="I10" s="11">
        <v>44386</v>
      </c>
      <c r="J10" s="7">
        <f t="shared" si="0"/>
        <v>4</v>
      </c>
      <c r="K10" s="13"/>
      <c r="L10" s="12">
        <f t="shared" si="1"/>
        <v>26000</v>
      </c>
    </row>
    <row r="11" spans="1:17" x14ac:dyDescent="0.45">
      <c r="A11" s="7">
        <v>8</v>
      </c>
      <c r="B11" s="11">
        <v>44380</v>
      </c>
      <c r="C11" s="7">
        <v>208</v>
      </c>
      <c r="D11" s="7" t="str">
        <f>VLOOKUP(C11,車種一覧!$A$4:$E$46,2,FALSE)</f>
        <v>SOO</v>
      </c>
      <c r="E11" s="7" t="str">
        <f>VLOOKUP(C11,車種一覧!$A$4:$E$46,3,FALSE)</f>
        <v>ハイブリッド</v>
      </c>
      <c r="F11" s="7" t="str">
        <f>VLOOKUP(C11,車種一覧!$A$4:$E$46,4,FALSE)</f>
        <v>HV3</v>
      </c>
      <c r="G11" s="12">
        <f>VLOOKUP(C11,車種一覧!$A$4:$E$46,5,FALSE)</f>
        <v>11800</v>
      </c>
      <c r="H11" s="11">
        <v>44385</v>
      </c>
      <c r="I11" s="11">
        <v>44385</v>
      </c>
      <c r="J11" s="7">
        <f t="shared" si="0"/>
        <v>1</v>
      </c>
      <c r="K11" s="13"/>
      <c r="L11" s="12">
        <f t="shared" si="1"/>
        <v>11800</v>
      </c>
    </row>
    <row r="12" spans="1:17" x14ac:dyDescent="0.45">
      <c r="A12" s="7">
        <v>9</v>
      </c>
      <c r="B12" s="11">
        <v>44381</v>
      </c>
      <c r="C12" s="7">
        <v>211</v>
      </c>
      <c r="D12" s="7" t="str">
        <f>VLOOKUP(C12,車種一覧!$A$4:$E$46,2,FALSE)</f>
        <v>アスリート</v>
      </c>
      <c r="E12" s="7" t="str">
        <f>VLOOKUP(C12,車種一覧!$A$4:$E$46,3,FALSE)</f>
        <v>ハイブリッド</v>
      </c>
      <c r="F12" s="7" t="str">
        <f>VLOOKUP(C12,車種一覧!$A$4:$E$46,4,FALSE)</f>
        <v>HV4</v>
      </c>
      <c r="G12" s="12">
        <f>VLOOKUP(C12,車種一覧!$A$4:$E$46,5,FALSE)</f>
        <v>18400</v>
      </c>
      <c r="H12" s="11">
        <v>44403</v>
      </c>
      <c r="I12" s="11">
        <v>44403</v>
      </c>
      <c r="J12" s="7">
        <f t="shared" si="0"/>
        <v>1</v>
      </c>
      <c r="K12" s="13"/>
      <c r="L12" s="12">
        <f t="shared" si="1"/>
        <v>18400</v>
      </c>
    </row>
    <row r="13" spans="1:17" x14ac:dyDescent="0.45">
      <c r="A13" s="7">
        <v>10</v>
      </c>
      <c r="B13" s="11">
        <v>44382</v>
      </c>
      <c r="C13" s="7">
        <v>601</v>
      </c>
      <c r="D13" s="7" t="str">
        <f>VLOOKUP(C13,車種一覧!$A$4:$E$46,2,FALSE)</f>
        <v>オハマー</v>
      </c>
      <c r="E13" s="7" t="str">
        <f>VLOOKUP(C13,車種一覧!$A$4:$E$46,3,FALSE)</f>
        <v>輸入車</v>
      </c>
      <c r="F13" s="7" t="str">
        <f>VLOOKUP(C13,車種一覧!$A$4:$E$46,4,FALSE)</f>
        <v>G1</v>
      </c>
      <c r="G13" s="12">
        <f>VLOOKUP(C13,車種一覧!$A$4:$E$46,5,FALSE)</f>
        <v>20000</v>
      </c>
      <c r="H13" s="11">
        <v>44382</v>
      </c>
      <c r="I13" s="11">
        <v>44383</v>
      </c>
      <c r="J13" s="7">
        <f t="shared" si="0"/>
        <v>2</v>
      </c>
      <c r="K13" s="13"/>
      <c r="L13" s="12">
        <f t="shared" si="1"/>
        <v>40000</v>
      </c>
    </row>
    <row r="14" spans="1:17" x14ac:dyDescent="0.45">
      <c r="A14" s="7">
        <v>11</v>
      </c>
      <c r="B14" s="11">
        <v>44382</v>
      </c>
      <c r="C14" s="7">
        <v>202</v>
      </c>
      <c r="D14" s="7" t="str">
        <f>VLOOKUP(C14,車種一覧!$A$4:$E$46,2,FALSE)</f>
        <v>アクシコ</v>
      </c>
      <c r="E14" s="7" t="str">
        <f>VLOOKUP(C14,車種一覧!$A$4:$E$46,3,FALSE)</f>
        <v>ハイブリッド</v>
      </c>
      <c r="F14" s="7" t="str">
        <f>VLOOKUP(C14,車種一覧!$A$4:$E$46,4,FALSE)</f>
        <v>HV1</v>
      </c>
      <c r="G14" s="12">
        <f>VLOOKUP(C14,車種一覧!$A$4:$E$46,5,FALSE)</f>
        <v>6800</v>
      </c>
      <c r="H14" s="11">
        <v>44394</v>
      </c>
      <c r="I14" s="11">
        <v>44395</v>
      </c>
      <c r="J14" s="7">
        <f t="shared" si="0"/>
        <v>2</v>
      </c>
      <c r="K14" s="13"/>
      <c r="L14" s="12">
        <f t="shared" si="1"/>
        <v>13600</v>
      </c>
    </row>
    <row r="15" spans="1:17" x14ac:dyDescent="0.45">
      <c r="A15" s="7">
        <v>12</v>
      </c>
      <c r="B15" s="11">
        <v>44383</v>
      </c>
      <c r="C15" s="7">
        <v>604</v>
      </c>
      <c r="D15" s="7" t="str">
        <f>VLOOKUP(C15,車種一覧!$A$4:$E$46,2,FALSE)</f>
        <v>オーエン</v>
      </c>
      <c r="E15" s="7" t="str">
        <f>VLOOKUP(C15,車種一覧!$A$4:$E$46,3,FALSE)</f>
        <v>輸入車</v>
      </c>
      <c r="F15" s="7" t="str">
        <f>VLOOKUP(C15,車種一覧!$A$4:$E$46,4,FALSE)</f>
        <v>G2</v>
      </c>
      <c r="G15" s="12">
        <f>VLOOKUP(C15,車種一覧!$A$4:$E$46,5,FALSE)</f>
        <v>23000</v>
      </c>
      <c r="H15" s="11">
        <v>44392</v>
      </c>
      <c r="I15" s="11">
        <v>44392</v>
      </c>
      <c r="J15" s="7">
        <f t="shared" si="0"/>
        <v>1</v>
      </c>
      <c r="K15" s="13"/>
      <c r="L15" s="12">
        <f t="shared" si="1"/>
        <v>23000</v>
      </c>
    </row>
    <row r="16" spans="1:17" x14ac:dyDescent="0.45">
      <c r="A16" s="7">
        <v>13</v>
      </c>
      <c r="B16" s="11">
        <v>44384</v>
      </c>
      <c r="C16" s="7">
        <v>208</v>
      </c>
      <c r="D16" s="7" t="str">
        <f>VLOOKUP(C16,車種一覧!$A$4:$E$46,2,FALSE)</f>
        <v>SOO</v>
      </c>
      <c r="E16" s="7" t="str">
        <f>VLOOKUP(C16,車種一覧!$A$4:$E$46,3,FALSE)</f>
        <v>ハイブリッド</v>
      </c>
      <c r="F16" s="7" t="str">
        <f>VLOOKUP(C16,車種一覧!$A$4:$E$46,4,FALSE)</f>
        <v>HV3</v>
      </c>
      <c r="G16" s="12">
        <f>VLOOKUP(C16,車種一覧!$A$4:$E$46,5,FALSE)</f>
        <v>11800</v>
      </c>
      <c r="H16" s="11">
        <v>44400</v>
      </c>
      <c r="I16" s="11">
        <v>44400</v>
      </c>
      <c r="J16" s="7">
        <f t="shared" si="0"/>
        <v>1</v>
      </c>
      <c r="K16" s="13"/>
      <c r="L16" s="12">
        <f t="shared" si="1"/>
        <v>11800</v>
      </c>
    </row>
    <row r="17" spans="1:12" x14ac:dyDescent="0.45">
      <c r="A17" s="7">
        <v>14</v>
      </c>
      <c r="B17" s="11">
        <v>44385</v>
      </c>
      <c r="C17" s="7">
        <v>216</v>
      </c>
      <c r="D17" s="7" t="str">
        <f>VLOOKUP(C17,車種一覧!$A$4:$E$46,2,FALSE)</f>
        <v>マルファト</v>
      </c>
      <c r="E17" s="7" t="str">
        <f>VLOOKUP(C17,車種一覧!$A$4:$E$46,3,FALSE)</f>
        <v>ハイブリッド</v>
      </c>
      <c r="F17" s="7" t="str">
        <f>VLOOKUP(C17,車種一覧!$A$4:$E$46,4,FALSE)</f>
        <v>HW3</v>
      </c>
      <c r="G17" s="12">
        <f>VLOOKUP(C17,車種一覧!$A$4:$E$46,5,FALSE)</f>
        <v>16800</v>
      </c>
      <c r="H17" s="11">
        <v>44390</v>
      </c>
      <c r="I17" s="11">
        <v>44392</v>
      </c>
      <c r="J17" s="7">
        <f t="shared" si="0"/>
        <v>3</v>
      </c>
      <c r="K17" s="13"/>
      <c r="L17" s="12">
        <f t="shared" si="1"/>
        <v>50400</v>
      </c>
    </row>
    <row r="18" spans="1:12" x14ac:dyDescent="0.45">
      <c r="A18" s="7">
        <v>15</v>
      </c>
      <c r="B18" s="11">
        <v>44386</v>
      </c>
      <c r="C18" s="7">
        <v>501</v>
      </c>
      <c r="D18" s="7" t="str">
        <f>VLOOKUP(C18,車種一覧!$A$4:$E$46,2,FALSE)</f>
        <v>VRV</v>
      </c>
      <c r="E18" s="7" t="str">
        <f>VLOOKUP(C18,車種一覧!$A$4:$E$46,3,FALSE)</f>
        <v>RV</v>
      </c>
      <c r="F18" s="7" t="str">
        <f>VLOOKUP(C18,車種一覧!$A$4:$E$46,4,FALSE)</f>
        <v>RV1</v>
      </c>
      <c r="G18" s="12">
        <f>VLOOKUP(C18,車種一覧!$A$4:$E$46,5,FALSE)</f>
        <v>8800</v>
      </c>
      <c r="H18" s="11">
        <v>44407</v>
      </c>
      <c r="I18" s="11">
        <v>44410</v>
      </c>
      <c r="J18" s="7">
        <f t="shared" si="0"/>
        <v>4</v>
      </c>
      <c r="K18" s="13"/>
      <c r="L18" s="12">
        <f t="shared" si="1"/>
        <v>35200</v>
      </c>
    </row>
    <row r="19" spans="1:12" x14ac:dyDescent="0.45">
      <c r="A19" s="7">
        <v>16</v>
      </c>
      <c r="B19" s="11">
        <v>44387</v>
      </c>
      <c r="C19" s="7">
        <v>605</v>
      </c>
      <c r="D19" s="7" t="str">
        <f>VLOOKUP(C19,車種一覧!$A$4:$E$46,2,FALSE)</f>
        <v>レックウ</v>
      </c>
      <c r="E19" s="7" t="str">
        <f>VLOOKUP(C19,車種一覧!$A$4:$E$46,3,FALSE)</f>
        <v>輸入車</v>
      </c>
      <c r="F19" s="7" t="str">
        <f>VLOOKUP(C19,車種一覧!$A$4:$E$46,4,FALSE)</f>
        <v>G2</v>
      </c>
      <c r="G19" s="12">
        <f>VLOOKUP(C19,車種一覧!$A$4:$E$46,5,FALSE)</f>
        <v>23000</v>
      </c>
      <c r="H19" s="11">
        <v>44404</v>
      </c>
      <c r="I19" s="11">
        <v>44407</v>
      </c>
      <c r="J19" s="7">
        <f t="shared" si="0"/>
        <v>4</v>
      </c>
      <c r="K19" s="13"/>
      <c r="L19" s="12">
        <f t="shared" si="1"/>
        <v>92000</v>
      </c>
    </row>
    <row r="20" spans="1:12" x14ac:dyDescent="0.45">
      <c r="A20" s="7">
        <v>17</v>
      </c>
      <c r="B20" s="11">
        <v>44387</v>
      </c>
      <c r="C20" s="7">
        <v>210</v>
      </c>
      <c r="D20" s="7" t="str">
        <f>VLOOKUP(C20,車種一覧!$A$4:$E$46,2,FALSE)</f>
        <v>ブラウト</v>
      </c>
      <c r="E20" s="7" t="str">
        <f>VLOOKUP(C20,車種一覧!$A$4:$E$46,3,FALSE)</f>
        <v>ハイブリッド</v>
      </c>
      <c r="F20" s="7" t="str">
        <f>VLOOKUP(C20,車種一覧!$A$4:$E$46,4,FALSE)</f>
        <v>HV4</v>
      </c>
      <c r="G20" s="12">
        <f>VLOOKUP(C20,車種一覧!$A$4:$E$46,5,FALSE)</f>
        <v>18400</v>
      </c>
      <c r="H20" s="11">
        <v>44391</v>
      </c>
      <c r="I20" s="11">
        <v>44391</v>
      </c>
      <c r="J20" s="7">
        <f t="shared" si="0"/>
        <v>1</v>
      </c>
      <c r="K20" s="13"/>
      <c r="L20" s="12">
        <f t="shared" si="1"/>
        <v>18400</v>
      </c>
    </row>
    <row r="21" spans="1:12" x14ac:dyDescent="0.45">
      <c r="A21" s="7">
        <v>18</v>
      </c>
      <c r="B21" s="11">
        <v>44388</v>
      </c>
      <c r="C21" s="7">
        <v>208</v>
      </c>
      <c r="D21" s="7" t="str">
        <f>VLOOKUP(C21,車種一覧!$A$4:$E$46,2,FALSE)</f>
        <v>SOO</v>
      </c>
      <c r="E21" s="7" t="str">
        <f>VLOOKUP(C21,車種一覧!$A$4:$E$46,3,FALSE)</f>
        <v>ハイブリッド</v>
      </c>
      <c r="F21" s="7" t="str">
        <f>VLOOKUP(C21,車種一覧!$A$4:$E$46,4,FALSE)</f>
        <v>HV3</v>
      </c>
      <c r="G21" s="12">
        <f>VLOOKUP(C21,車種一覧!$A$4:$E$46,5,FALSE)</f>
        <v>11800</v>
      </c>
      <c r="H21" s="11">
        <v>44412</v>
      </c>
      <c r="I21" s="11">
        <v>44414</v>
      </c>
      <c r="J21" s="7">
        <f t="shared" si="0"/>
        <v>3</v>
      </c>
      <c r="K21" s="13"/>
      <c r="L21" s="12">
        <f t="shared" si="1"/>
        <v>35400</v>
      </c>
    </row>
    <row r="22" spans="1:12" x14ac:dyDescent="0.45">
      <c r="A22" s="7">
        <v>19</v>
      </c>
      <c r="B22" s="11">
        <v>44388</v>
      </c>
      <c r="C22" s="7">
        <v>105</v>
      </c>
      <c r="D22" s="7" t="str">
        <f>VLOOKUP(C22,車種一覧!$A$4:$E$46,2,FALSE)</f>
        <v>シエイサ</v>
      </c>
      <c r="E22" s="7" t="str">
        <f>VLOOKUP(C22,車種一覧!$A$4:$E$46,3,FALSE)</f>
        <v>乗用車</v>
      </c>
      <c r="F22" s="7" t="str">
        <f>VLOOKUP(C22,車種一覧!$A$4:$E$46,4,FALSE)</f>
        <v>P2</v>
      </c>
      <c r="G22" s="12">
        <f>VLOOKUP(C22,車種一覧!$A$4:$E$46,5,FALSE)</f>
        <v>6500</v>
      </c>
      <c r="H22" s="11">
        <v>44400</v>
      </c>
      <c r="I22" s="11">
        <v>44401</v>
      </c>
      <c r="J22" s="7">
        <f t="shared" si="0"/>
        <v>2</v>
      </c>
      <c r="K22" s="13"/>
      <c r="L22" s="12">
        <f t="shared" si="1"/>
        <v>13000</v>
      </c>
    </row>
    <row r="23" spans="1:12" x14ac:dyDescent="0.45">
      <c r="A23" s="7">
        <v>20</v>
      </c>
      <c r="B23" s="11">
        <v>44389</v>
      </c>
      <c r="C23" s="7">
        <v>102</v>
      </c>
      <c r="D23" s="7" t="str">
        <f>VLOOKUP(C23,車種一覧!$A$4:$E$46,2,FALSE)</f>
        <v>パッチ</v>
      </c>
      <c r="E23" s="7" t="str">
        <f>VLOOKUP(C23,車種一覧!$A$4:$E$46,3,FALSE)</f>
        <v>乗用車</v>
      </c>
      <c r="F23" s="7" t="str">
        <f>VLOOKUP(C23,車種一覧!$A$4:$E$46,4,FALSE)</f>
        <v>P1</v>
      </c>
      <c r="G23" s="12">
        <f>VLOOKUP(C23,車種一覧!$A$4:$E$46,5,FALSE)</f>
        <v>5400</v>
      </c>
      <c r="H23" s="11">
        <v>44403</v>
      </c>
      <c r="I23" s="11">
        <v>44404</v>
      </c>
      <c r="J23" s="7">
        <f t="shared" si="0"/>
        <v>2</v>
      </c>
      <c r="K23" s="13"/>
      <c r="L23" s="12">
        <f t="shared" si="1"/>
        <v>10800</v>
      </c>
    </row>
    <row r="24" spans="1:12" x14ac:dyDescent="0.45">
      <c r="A24" s="7">
        <v>21</v>
      </c>
      <c r="B24" s="11">
        <v>44389</v>
      </c>
      <c r="C24" s="7">
        <v>217</v>
      </c>
      <c r="D24" s="7" t="str">
        <f>VLOOKUP(C24,車種一覧!$A$4:$E$46,2,FALSE)</f>
        <v>ファイアー</v>
      </c>
      <c r="E24" s="7" t="str">
        <f>VLOOKUP(C24,車種一覧!$A$4:$E$46,3,FALSE)</f>
        <v>ハイブリッド</v>
      </c>
      <c r="F24" s="7" t="str">
        <f>VLOOKUP(C24,車種一覧!$A$4:$E$46,4,FALSE)</f>
        <v>HW3</v>
      </c>
      <c r="G24" s="12">
        <f>VLOOKUP(C24,車種一覧!$A$4:$E$46,5,FALSE)</f>
        <v>16800</v>
      </c>
      <c r="H24" s="11">
        <v>44407</v>
      </c>
      <c r="I24" s="11">
        <v>44410</v>
      </c>
      <c r="J24" s="7">
        <f t="shared" si="0"/>
        <v>4</v>
      </c>
      <c r="K24" s="13"/>
      <c r="L24" s="12">
        <f t="shared" si="1"/>
        <v>67200</v>
      </c>
    </row>
    <row r="25" spans="1:12" x14ac:dyDescent="0.45">
      <c r="A25" s="7">
        <v>22</v>
      </c>
      <c r="B25" s="11">
        <v>44390</v>
      </c>
      <c r="C25" s="7">
        <v>208</v>
      </c>
      <c r="D25" s="7" t="str">
        <f>VLOOKUP(C25,車種一覧!$A$4:$E$46,2,FALSE)</f>
        <v>SOO</v>
      </c>
      <c r="E25" s="7" t="str">
        <f>VLOOKUP(C25,車種一覧!$A$4:$E$46,3,FALSE)</f>
        <v>ハイブリッド</v>
      </c>
      <c r="F25" s="7" t="str">
        <f>VLOOKUP(C25,車種一覧!$A$4:$E$46,4,FALSE)</f>
        <v>HV3</v>
      </c>
      <c r="G25" s="12">
        <f>VLOOKUP(C25,車種一覧!$A$4:$E$46,5,FALSE)</f>
        <v>11800</v>
      </c>
      <c r="H25" s="11">
        <v>44418</v>
      </c>
      <c r="I25" s="11">
        <v>44420</v>
      </c>
      <c r="J25" s="7">
        <f t="shared" si="0"/>
        <v>3</v>
      </c>
      <c r="K25" s="13"/>
      <c r="L25" s="12">
        <f t="shared" si="1"/>
        <v>35400</v>
      </c>
    </row>
    <row r="26" spans="1:12" x14ac:dyDescent="0.45">
      <c r="A26" s="7">
        <v>23</v>
      </c>
      <c r="B26" s="11">
        <v>44391</v>
      </c>
      <c r="C26" s="7">
        <v>501</v>
      </c>
      <c r="D26" s="7" t="str">
        <f>VLOOKUP(C26,車種一覧!$A$4:$E$46,2,FALSE)</f>
        <v>VRV</v>
      </c>
      <c r="E26" s="7" t="str">
        <f>VLOOKUP(C26,車種一覧!$A$4:$E$46,3,FALSE)</f>
        <v>RV</v>
      </c>
      <c r="F26" s="7" t="str">
        <f>VLOOKUP(C26,車種一覧!$A$4:$E$46,4,FALSE)</f>
        <v>RV1</v>
      </c>
      <c r="G26" s="12">
        <f>VLOOKUP(C26,車種一覧!$A$4:$E$46,5,FALSE)</f>
        <v>8800</v>
      </c>
      <c r="H26" s="11">
        <v>44413</v>
      </c>
      <c r="I26" s="11">
        <v>44416</v>
      </c>
      <c r="J26" s="7">
        <f t="shared" si="0"/>
        <v>4</v>
      </c>
      <c r="K26" s="13"/>
      <c r="L26" s="12">
        <f t="shared" si="1"/>
        <v>35200</v>
      </c>
    </row>
    <row r="27" spans="1:12" x14ac:dyDescent="0.45">
      <c r="A27" s="7">
        <v>24</v>
      </c>
      <c r="B27" s="11">
        <v>44392</v>
      </c>
      <c r="C27" s="7">
        <v>209</v>
      </c>
      <c r="D27" s="7" t="str">
        <f>VLOOKUP(C27,車種一覧!$A$4:$E$46,2,FALSE)</f>
        <v>アムオHV</v>
      </c>
      <c r="E27" s="7" t="str">
        <f>VLOOKUP(C27,車種一覧!$A$4:$E$46,3,FALSE)</f>
        <v>ハイブリッド</v>
      </c>
      <c r="F27" s="7" t="str">
        <f>VLOOKUP(C27,車種一覧!$A$4:$E$46,4,FALSE)</f>
        <v>HV3</v>
      </c>
      <c r="G27" s="12">
        <f>VLOOKUP(C27,車種一覧!$A$4:$E$46,5,FALSE)</f>
        <v>11800</v>
      </c>
      <c r="H27" s="11">
        <v>44417</v>
      </c>
      <c r="I27" s="11">
        <v>44419</v>
      </c>
      <c r="J27" s="7">
        <f t="shared" si="0"/>
        <v>3</v>
      </c>
      <c r="K27" s="13"/>
      <c r="L27" s="12">
        <f t="shared" si="1"/>
        <v>35400</v>
      </c>
    </row>
    <row r="28" spans="1:12" x14ac:dyDescent="0.45">
      <c r="A28" s="7">
        <v>25</v>
      </c>
      <c r="B28" s="11">
        <v>44392</v>
      </c>
      <c r="C28" s="7">
        <v>210</v>
      </c>
      <c r="D28" s="7" t="str">
        <f>VLOOKUP(C28,車種一覧!$A$4:$E$46,2,FALSE)</f>
        <v>ブラウト</v>
      </c>
      <c r="E28" s="7" t="str">
        <f>VLOOKUP(C28,車種一覧!$A$4:$E$46,3,FALSE)</f>
        <v>ハイブリッド</v>
      </c>
      <c r="F28" s="7" t="str">
        <f>VLOOKUP(C28,車種一覧!$A$4:$E$46,4,FALSE)</f>
        <v>HV4</v>
      </c>
      <c r="G28" s="12">
        <f>VLOOKUP(C28,車種一覧!$A$4:$E$46,5,FALSE)</f>
        <v>18400</v>
      </c>
      <c r="H28" s="11">
        <v>44420</v>
      </c>
      <c r="I28" s="11">
        <v>44421</v>
      </c>
      <c r="J28" s="7">
        <f t="shared" si="0"/>
        <v>2</v>
      </c>
      <c r="K28" s="13"/>
      <c r="L28" s="12">
        <f t="shared" si="1"/>
        <v>36800</v>
      </c>
    </row>
    <row r="29" spans="1:12" x14ac:dyDescent="0.45">
      <c r="A29" s="7">
        <v>26</v>
      </c>
      <c r="B29" s="11">
        <v>44392</v>
      </c>
      <c r="C29" s="7">
        <v>601</v>
      </c>
      <c r="D29" s="7" t="str">
        <f>VLOOKUP(C29,車種一覧!$A$4:$E$46,2,FALSE)</f>
        <v>オハマー</v>
      </c>
      <c r="E29" s="7" t="str">
        <f>VLOOKUP(C29,車種一覧!$A$4:$E$46,3,FALSE)</f>
        <v>輸入車</v>
      </c>
      <c r="F29" s="7" t="str">
        <f>VLOOKUP(C29,車種一覧!$A$4:$E$46,4,FALSE)</f>
        <v>G1</v>
      </c>
      <c r="G29" s="12">
        <f>VLOOKUP(C29,車種一覧!$A$4:$E$46,5,FALSE)</f>
        <v>20000</v>
      </c>
      <c r="H29" s="11">
        <v>44411</v>
      </c>
      <c r="I29" s="11">
        <v>44413</v>
      </c>
      <c r="J29" s="7">
        <f t="shared" si="0"/>
        <v>3</v>
      </c>
      <c r="K29" s="13"/>
      <c r="L29" s="12">
        <f t="shared" si="1"/>
        <v>60000</v>
      </c>
    </row>
    <row r="30" spans="1:12" x14ac:dyDescent="0.45">
      <c r="A30" s="7">
        <v>27</v>
      </c>
      <c r="B30" s="11">
        <v>44393</v>
      </c>
      <c r="C30" s="7">
        <v>209</v>
      </c>
      <c r="D30" s="7" t="str">
        <f>VLOOKUP(C30,車種一覧!$A$4:$E$46,2,FALSE)</f>
        <v>アムオHV</v>
      </c>
      <c r="E30" s="7" t="str">
        <f>VLOOKUP(C30,車種一覧!$A$4:$E$46,3,FALSE)</f>
        <v>ハイブリッド</v>
      </c>
      <c r="F30" s="7" t="str">
        <f>VLOOKUP(C30,車種一覧!$A$4:$E$46,4,FALSE)</f>
        <v>HV3</v>
      </c>
      <c r="G30" s="12">
        <f>VLOOKUP(C30,車種一覧!$A$4:$E$46,5,FALSE)</f>
        <v>11800</v>
      </c>
      <c r="H30" s="11">
        <v>44404</v>
      </c>
      <c r="I30" s="11">
        <v>44405</v>
      </c>
      <c r="J30" s="7">
        <f t="shared" si="0"/>
        <v>2</v>
      </c>
      <c r="K30" s="13"/>
      <c r="L30" s="12">
        <f t="shared" si="1"/>
        <v>23600</v>
      </c>
    </row>
    <row r="31" spans="1:12" x14ac:dyDescent="0.45">
      <c r="A31" s="7">
        <v>28</v>
      </c>
      <c r="B31" s="11">
        <v>44393</v>
      </c>
      <c r="C31" s="7">
        <v>217</v>
      </c>
      <c r="D31" s="7" t="str">
        <f>VLOOKUP(C31,車種一覧!$A$4:$E$46,2,FALSE)</f>
        <v>ファイアー</v>
      </c>
      <c r="E31" s="7" t="str">
        <f>VLOOKUP(C31,車種一覧!$A$4:$E$46,3,FALSE)</f>
        <v>ハイブリッド</v>
      </c>
      <c r="F31" s="7" t="str">
        <f>VLOOKUP(C31,車種一覧!$A$4:$E$46,4,FALSE)</f>
        <v>HW3</v>
      </c>
      <c r="G31" s="12">
        <f>VLOOKUP(C31,車種一覧!$A$4:$E$46,5,FALSE)</f>
        <v>16800</v>
      </c>
      <c r="H31" s="11">
        <v>44419</v>
      </c>
      <c r="I31" s="11">
        <v>44420</v>
      </c>
      <c r="J31" s="7">
        <f t="shared" si="0"/>
        <v>2</v>
      </c>
      <c r="K31" s="13"/>
      <c r="L31" s="12">
        <f t="shared" si="1"/>
        <v>33600</v>
      </c>
    </row>
    <row r="32" spans="1:12" x14ac:dyDescent="0.45">
      <c r="A32" s="7">
        <v>29</v>
      </c>
      <c r="B32" s="11">
        <v>44393</v>
      </c>
      <c r="C32" s="7">
        <v>601</v>
      </c>
      <c r="D32" s="7" t="str">
        <f>VLOOKUP(C32,車種一覧!$A$4:$E$46,2,FALSE)</f>
        <v>オハマー</v>
      </c>
      <c r="E32" s="7" t="str">
        <f>VLOOKUP(C32,車種一覧!$A$4:$E$46,3,FALSE)</f>
        <v>輸入車</v>
      </c>
      <c r="F32" s="7" t="str">
        <f>VLOOKUP(C32,車種一覧!$A$4:$E$46,4,FALSE)</f>
        <v>G1</v>
      </c>
      <c r="G32" s="12">
        <f>VLOOKUP(C32,車種一覧!$A$4:$E$46,5,FALSE)</f>
        <v>20000</v>
      </c>
      <c r="H32" s="11">
        <v>44419</v>
      </c>
      <c r="I32" s="11">
        <v>44421</v>
      </c>
      <c r="J32" s="7">
        <f t="shared" si="0"/>
        <v>3</v>
      </c>
      <c r="K32" s="13"/>
      <c r="L32" s="12">
        <f t="shared" si="1"/>
        <v>60000</v>
      </c>
    </row>
    <row r="33" spans="1:12" x14ac:dyDescent="0.45">
      <c r="A33" s="7">
        <v>30</v>
      </c>
      <c r="B33" s="11">
        <v>44394</v>
      </c>
      <c r="C33" s="7">
        <v>204</v>
      </c>
      <c r="D33" s="7" t="str">
        <f>VLOOKUP(C33,車種一覧!$A$4:$E$46,2,FALSE)</f>
        <v>プリチー1.8</v>
      </c>
      <c r="E33" s="7" t="str">
        <f>VLOOKUP(C33,車種一覧!$A$4:$E$46,3,FALSE)</f>
        <v>ハイブリッド</v>
      </c>
      <c r="F33" s="7" t="str">
        <f>VLOOKUP(C33,車種一覧!$A$4:$E$46,4,FALSE)</f>
        <v>HV2</v>
      </c>
      <c r="G33" s="12">
        <f>VLOOKUP(C33,車種一覧!$A$4:$E$46,5,FALSE)</f>
        <v>8700</v>
      </c>
      <c r="H33" s="11">
        <v>44396</v>
      </c>
      <c r="I33" s="11">
        <v>44398</v>
      </c>
      <c r="J33" s="7">
        <f t="shared" si="0"/>
        <v>3</v>
      </c>
      <c r="K33" s="13"/>
      <c r="L33" s="12">
        <f t="shared" si="1"/>
        <v>26100</v>
      </c>
    </row>
    <row r="34" spans="1:12" x14ac:dyDescent="0.45">
      <c r="A34" s="7">
        <v>31</v>
      </c>
      <c r="B34" s="11">
        <v>44395</v>
      </c>
      <c r="C34" s="7">
        <v>403</v>
      </c>
      <c r="D34" s="7" t="str">
        <f>VLOOKUP(C34,車種一覧!$A$4:$E$46,2,FALSE)</f>
        <v>クロッサ</v>
      </c>
      <c r="E34" s="7" t="str">
        <f>VLOOKUP(C34,車種一覧!$A$4:$E$46,3,FALSE)</f>
        <v>ミニバン</v>
      </c>
      <c r="F34" s="7" t="str">
        <f>VLOOKUP(C34,車種一覧!$A$4:$E$46,4,FALSE)</f>
        <v>W2</v>
      </c>
      <c r="G34" s="12">
        <f>VLOOKUP(C34,車種一覧!$A$4:$E$46,5,FALSE)</f>
        <v>12000</v>
      </c>
      <c r="H34" s="11">
        <v>44395</v>
      </c>
      <c r="I34" s="11">
        <v>44399</v>
      </c>
      <c r="J34" s="7">
        <f t="shared" si="0"/>
        <v>5</v>
      </c>
      <c r="K34" s="13"/>
      <c r="L34" s="12">
        <f t="shared" si="1"/>
        <v>60000</v>
      </c>
    </row>
    <row r="35" spans="1:12" x14ac:dyDescent="0.45">
      <c r="A35" s="7">
        <v>32</v>
      </c>
      <c r="B35" s="11">
        <v>44395</v>
      </c>
      <c r="C35" s="7">
        <v>202</v>
      </c>
      <c r="D35" s="7" t="str">
        <f>VLOOKUP(C35,車種一覧!$A$4:$E$46,2,FALSE)</f>
        <v>アクシコ</v>
      </c>
      <c r="E35" s="7" t="str">
        <f>VLOOKUP(C35,車種一覧!$A$4:$E$46,3,FALSE)</f>
        <v>ハイブリッド</v>
      </c>
      <c r="F35" s="7" t="str">
        <f>VLOOKUP(C35,車種一覧!$A$4:$E$46,4,FALSE)</f>
        <v>HV1</v>
      </c>
      <c r="G35" s="12">
        <f>VLOOKUP(C35,車種一覧!$A$4:$E$46,5,FALSE)</f>
        <v>6800</v>
      </c>
      <c r="H35" s="11">
        <v>44410</v>
      </c>
      <c r="I35" s="11">
        <v>44411</v>
      </c>
      <c r="J35" s="7">
        <f t="shared" si="0"/>
        <v>2</v>
      </c>
      <c r="K35" s="13"/>
      <c r="L35" s="12">
        <f t="shared" si="1"/>
        <v>13600</v>
      </c>
    </row>
    <row r="36" spans="1:12" x14ac:dyDescent="0.45">
      <c r="A36" s="7">
        <v>33</v>
      </c>
      <c r="B36" s="11">
        <v>44395</v>
      </c>
      <c r="C36" s="7">
        <v>202</v>
      </c>
      <c r="D36" s="7" t="str">
        <f>VLOOKUP(C36,車種一覧!$A$4:$E$46,2,FALSE)</f>
        <v>アクシコ</v>
      </c>
      <c r="E36" s="7" t="str">
        <f>VLOOKUP(C36,車種一覧!$A$4:$E$46,3,FALSE)</f>
        <v>ハイブリッド</v>
      </c>
      <c r="F36" s="7" t="str">
        <f>VLOOKUP(C36,車種一覧!$A$4:$E$46,4,FALSE)</f>
        <v>HV1</v>
      </c>
      <c r="G36" s="12">
        <f>VLOOKUP(C36,車種一覧!$A$4:$E$46,5,FALSE)</f>
        <v>6800</v>
      </c>
      <c r="H36" s="11">
        <v>44397</v>
      </c>
      <c r="I36" s="11">
        <v>44400</v>
      </c>
      <c r="J36" s="7">
        <f t="shared" ref="J36:J67" si="2">I36-H36+1</f>
        <v>4</v>
      </c>
      <c r="K36" s="13"/>
      <c r="L36" s="12">
        <f t="shared" ref="L36:L67" si="3">G36*J36*(1-K36)</f>
        <v>27200</v>
      </c>
    </row>
    <row r="37" spans="1:12" x14ac:dyDescent="0.45">
      <c r="A37" s="7">
        <v>34</v>
      </c>
      <c r="B37" s="11">
        <v>44395</v>
      </c>
      <c r="C37" s="7">
        <v>201</v>
      </c>
      <c r="D37" s="7" t="str">
        <f>VLOOKUP(C37,車種一覧!$A$4:$E$46,2,FALSE)</f>
        <v>タクカ</v>
      </c>
      <c r="E37" s="7" t="str">
        <f>VLOOKUP(C37,車種一覧!$A$4:$E$46,3,FALSE)</f>
        <v>ハイブリッド</v>
      </c>
      <c r="F37" s="7" t="str">
        <f>VLOOKUP(C37,車種一覧!$A$4:$E$46,4,FALSE)</f>
        <v>HV1</v>
      </c>
      <c r="G37" s="12">
        <f>VLOOKUP(C37,車種一覧!$A$4:$E$46,5,FALSE)</f>
        <v>6500</v>
      </c>
      <c r="H37" s="11">
        <v>44408</v>
      </c>
      <c r="I37" s="11">
        <v>44411</v>
      </c>
      <c r="J37" s="7">
        <f t="shared" si="2"/>
        <v>4</v>
      </c>
      <c r="K37" s="13"/>
      <c r="L37" s="12">
        <f t="shared" si="3"/>
        <v>26000</v>
      </c>
    </row>
    <row r="38" spans="1:12" x14ac:dyDescent="0.45">
      <c r="A38" s="7">
        <v>35</v>
      </c>
      <c r="B38" s="11">
        <v>44396</v>
      </c>
      <c r="C38" s="7">
        <v>212</v>
      </c>
      <c r="D38" s="7" t="str">
        <f>VLOOKUP(C38,車種一覧!$A$4:$E$46,2,FALSE)</f>
        <v>プリチーWX</v>
      </c>
      <c r="E38" s="7" t="str">
        <f>VLOOKUP(C38,車種一覧!$A$4:$E$46,3,FALSE)</f>
        <v>ハイブリッド</v>
      </c>
      <c r="F38" s="7" t="str">
        <f>VLOOKUP(C38,車種一覧!$A$4:$E$46,4,FALSE)</f>
        <v>HW1</v>
      </c>
      <c r="G38" s="12">
        <f>VLOOKUP(C38,車種一覧!$A$4:$E$46,5,FALSE)</f>
        <v>9700</v>
      </c>
      <c r="H38" s="11">
        <v>44406</v>
      </c>
      <c r="I38" s="11">
        <v>44408</v>
      </c>
      <c r="J38" s="7">
        <f t="shared" si="2"/>
        <v>3</v>
      </c>
      <c r="K38" s="13"/>
      <c r="L38" s="12">
        <f t="shared" si="3"/>
        <v>29100</v>
      </c>
    </row>
    <row r="39" spans="1:12" x14ac:dyDescent="0.45">
      <c r="A39" s="7">
        <v>36</v>
      </c>
      <c r="B39" s="11">
        <v>44396</v>
      </c>
      <c r="C39" s="7">
        <v>401</v>
      </c>
      <c r="D39" s="7" t="str">
        <f>VLOOKUP(C39,車種一覧!$A$4:$E$46,2,FALSE)</f>
        <v>エッスウ</v>
      </c>
      <c r="E39" s="7" t="str">
        <f>VLOOKUP(C39,車種一覧!$A$4:$E$46,3,FALSE)</f>
        <v>ミニバン</v>
      </c>
      <c r="F39" s="7" t="str">
        <f>VLOOKUP(C39,車種一覧!$A$4:$E$46,4,FALSE)</f>
        <v>W1</v>
      </c>
      <c r="G39" s="12">
        <f>VLOOKUP(C39,車種一覧!$A$4:$E$46,5,FALSE)</f>
        <v>6600</v>
      </c>
      <c r="H39" s="11">
        <v>44417</v>
      </c>
      <c r="I39" s="11">
        <v>44418</v>
      </c>
      <c r="J39" s="7">
        <f t="shared" si="2"/>
        <v>2</v>
      </c>
      <c r="K39" s="13"/>
      <c r="L39" s="12">
        <f t="shared" si="3"/>
        <v>13200</v>
      </c>
    </row>
    <row r="40" spans="1:12" x14ac:dyDescent="0.45">
      <c r="A40" s="7">
        <v>37</v>
      </c>
      <c r="B40" s="11">
        <v>44396</v>
      </c>
      <c r="C40" s="7">
        <v>404</v>
      </c>
      <c r="D40" s="7" t="str">
        <f>VLOOKUP(C40,車種一覧!$A$4:$E$46,2,FALSE)</f>
        <v>スララー</v>
      </c>
      <c r="E40" s="7" t="str">
        <f>VLOOKUP(C40,車種一覧!$A$4:$E$46,3,FALSE)</f>
        <v>ミニバン</v>
      </c>
      <c r="F40" s="7" t="str">
        <f>VLOOKUP(C40,車種一覧!$A$4:$E$46,4,FALSE)</f>
        <v>W2</v>
      </c>
      <c r="G40" s="12">
        <f>VLOOKUP(C40,車種一覧!$A$4:$E$46,5,FALSE)</f>
        <v>12000</v>
      </c>
      <c r="H40" s="11">
        <v>44406</v>
      </c>
      <c r="I40" s="11">
        <v>44408</v>
      </c>
      <c r="J40" s="7">
        <f t="shared" si="2"/>
        <v>3</v>
      </c>
      <c r="K40" s="13"/>
      <c r="L40" s="12">
        <f t="shared" si="3"/>
        <v>36000</v>
      </c>
    </row>
    <row r="41" spans="1:12" x14ac:dyDescent="0.45">
      <c r="A41" s="7">
        <v>38</v>
      </c>
      <c r="B41" s="11">
        <v>44397</v>
      </c>
      <c r="C41" s="7">
        <v>213</v>
      </c>
      <c r="D41" s="7" t="str">
        <f>VLOOKUP(C41,車種一覧!$A$4:$E$46,2,FALSE)</f>
        <v>ノウキー</v>
      </c>
      <c r="E41" s="7" t="str">
        <f>VLOOKUP(C41,車種一覧!$A$4:$E$46,3,FALSE)</f>
        <v>ハイブリッド</v>
      </c>
      <c r="F41" s="7" t="str">
        <f>VLOOKUP(C41,車種一覧!$A$4:$E$46,4,FALSE)</f>
        <v>HW2</v>
      </c>
      <c r="G41" s="12">
        <f>VLOOKUP(C41,車種一覧!$A$4:$E$46,5,FALSE)</f>
        <v>14500</v>
      </c>
      <c r="H41" s="11">
        <v>44407</v>
      </c>
      <c r="I41" s="11">
        <v>44409</v>
      </c>
      <c r="J41" s="7">
        <f t="shared" si="2"/>
        <v>3</v>
      </c>
      <c r="K41" s="13"/>
      <c r="L41" s="12">
        <f t="shared" si="3"/>
        <v>43500</v>
      </c>
    </row>
    <row r="42" spans="1:12" x14ac:dyDescent="0.45">
      <c r="A42" s="7">
        <v>39</v>
      </c>
      <c r="B42" s="11">
        <v>44397</v>
      </c>
      <c r="C42" s="7">
        <v>403</v>
      </c>
      <c r="D42" s="7" t="str">
        <f>VLOOKUP(C42,車種一覧!$A$4:$E$46,2,FALSE)</f>
        <v>クロッサ</v>
      </c>
      <c r="E42" s="7" t="str">
        <f>VLOOKUP(C42,車種一覧!$A$4:$E$46,3,FALSE)</f>
        <v>ミニバン</v>
      </c>
      <c r="F42" s="7" t="str">
        <f>VLOOKUP(C42,車種一覧!$A$4:$E$46,4,FALSE)</f>
        <v>W2</v>
      </c>
      <c r="G42" s="12">
        <f>VLOOKUP(C42,車種一覧!$A$4:$E$46,5,FALSE)</f>
        <v>12000</v>
      </c>
      <c r="H42" s="11">
        <v>44413</v>
      </c>
      <c r="I42" s="11">
        <v>44417</v>
      </c>
      <c r="J42" s="7">
        <f t="shared" si="2"/>
        <v>5</v>
      </c>
      <c r="K42" s="13"/>
      <c r="L42" s="12">
        <f t="shared" si="3"/>
        <v>60000</v>
      </c>
    </row>
    <row r="43" spans="1:12" x14ac:dyDescent="0.45">
      <c r="A43" s="7">
        <v>40</v>
      </c>
      <c r="B43" s="11">
        <v>44397</v>
      </c>
      <c r="C43" s="7">
        <v>204</v>
      </c>
      <c r="D43" s="7" t="str">
        <f>VLOOKUP(C43,車種一覧!$A$4:$E$46,2,FALSE)</f>
        <v>プリチー1.8</v>
      </c>
      <c r="E43" s="7" t="str">
        <f>VLOOKUP(C43,車種一覧!$A$4:$E$46,3,FALSE)</f>
        <v>ハイブリッド</v>
      </c>
      <c r="F43" s="7" t="str">
        <f>VLOOKUP(C43,車種一覧!$A$4:$E$46,4,FALSE)</f>
        <v>HV2</v>
      </c>
      <c r="G43" s="12">
        <f>VLOOKUP(C43,車種一覧!$A$4:$E$46,5,FALSE)</f>
        <v>8700</v>
      </c>
      <c r="H43" s="11">
        <v>44412</v>
      </c>
      <c r="I43" s="11">
        <v>44416</v>
      </c>
      <c r="J43" s="7">
        <f t="shared" si="2"/>
        <v>5</v>
      </c>
      <c r="K43" s="13"/>
      <c r="L43" s="12">
        <f t="shared" si="3"/>
        <v>43500</v>
      </c>
    </row>
    <row r="44" spans="1:12" x14ac:dyDescent="0.45">
      <c r="A44" s="7">
        <v>41</v>
      </c>
      <c r="B44" s="11">
        <v>44398</v>
      </c>
      <c r="C44" s="7">
        <v>207</v>
      </c>
      <c r="D44" s="7" t="str">
        <f>VLOOKUP(C44,車種一覧!$A$4:$E$46,2,FALSE)</f>
        <v>プリチーPHV</v>
      </c>
      <c r="E44" s="7" t="str">
        <f>VLOOKUP(C44,車種一覧!$A$4:$E$46,3,FALSE)</f>
        <v>ハイブリッド</v>
      </c>
      <c r="F44" s="7" t="str">
        <f>VLOOKUP(C44,車種一覧!$A$4:$E$46,4,FALSE)</f>
        <v>HV2</v>
      </c>
      <c r="G44" s="12">
        <f>VLOOKUP(C44,車種一覧!$A$4:$E$46,5,FALSE)</f>
        <v>8700</v>
      </c>
      <c r="H44" s="11">
        <v>44417</v>
      </c>
      <c r="I44" s="11">
        <v>44417</v>
      </c>
      <c r="J44" s="7">
        <f t="shared" si="2"/>
        <v>1</v>
      </c>
      <c r="K44" s="13"/>
      <c r="L44" s="12">
        <f t="shared" si="3"/>
        <v>8700</v>
      </c>
    </row>
    <row r="45" spans="1:12" x14ac:dyDescent="0.45">
      <c r="A45" s="7">
        <v>42</v>
      </c>
      <c r="B45" s="11">
        <v>44399</v>
      </c>
      <c r="C45" s="7">
        <v>605</v>
      </c>
      <c r="D45" s="7" t="str">
        <f>VLOOKUP(C45,車種一覧!$A$4:$E$46,2,FALSE)</f>
        <v>レックウ</v>
      </c>
      <c r="E45" s="7" t="str">
        <f>VLOOKUP(C45,車種一覧!$A$4:$E$46,3,FALSE)</f>
        <v>輸入車</v>
      </c>
      <c r="F45" s="7" t="str">
        <f>VLOOKUP(C45,車種一覧!$A$4:$E$46,4,FALSE)</f>
        <v>G2</v>
      </c>
      <c r="G45" s="12">
        <f>VLOOKUP(C45,車種一覧!$A$4:$E$46,5,FALSE)</f>
        <v>23000</v>
      </c>
      <c r="H45" s="11">
        <v>44399</v>
      </c>
      <c r="I45" s="11">
        <v>44402</v>
      </c>
      <c r="J45" s="7">
        <f t="shared" si="2"/>
        <v>4</v>
      </c>
      <c r="K45" s="13"/>
      <c r="L45" s="12">
        <f t="shared" si="3"/>
        <v>92000</v>
      </c>
    </row>
    <row r="46" spans="1:12" x14ac:dyDescent="0.45">
      <c r="A46" s="7">
        <v>43</v>
      </c>
      <c r="B46" s="11">
        <v>44400</v>
      </c>
      <c r="C46" s="7">
        <v>213</v>
      </c>
      <c r="D46" s="7" t="str">
        <f>VLOOKUP(C46,車種一覧!$A$4:$E$46,2,FALSE)</f>
        <v>ノウキー</v>
      </c>
      <c r="E46" s="7" t="str">
        <f>VLOOKUP(C46,車種一覧!$A$4:$E$46,3,FALSE)</f>
        <v>ハイブリッド</v>
      </c>
      <c r="F46" s="7" t="str">
        <f>VLOOKUP(C46,車種一覧!$A$4:$E$46,4,FALSE)</f>
        <v>HW2</v>
      </c>
      <c r="G46" s="12">
        <f>VLOOKUP(C46,車種一覧!$A$4:$E$46,5,FALSE)</f>
        <v>14500</v>
      </c>
      <c r="H46" s="11">
        <v>44403</v>
      </c>
      <c r="I46" s="11">
        <v>44406</v>
      </c>
      <c r="J46" s="7">
        <f t="shared" si="2"/>
        <v>4</v>
      </c>
      <c r="K46" s="13"/>
      <c r="L46" s="12">
        <f t="shared" si="3"/>
        <v>58000</v>
      </c>
    </row>
    <row r="47" spans="1:12" x14ac:dyDescent="0.45">
      <c r="A47" s="7">
        <v>44</v>
      </c>
      <c r="B47" s="11">
        <v>44400</v>
      </c>
      <c r="C47" s="7">
        <v>401</v>
      </c>
      <c r="D47" s="7" t="str">
        <f>VLOOKUP(C47,車種一覧!$A$4:$E$46,2,FALSE)</f>
        <v>エッスウ</v>
      </c>
      <c r="E47" s="7" t="str">
        <f>VLOOKUP(C47,車種一覧!$A$4:$E$46,3,FALSE)</f>
        <v>ミニバン</v>
      </c>
      <c r="F47" s="7" t="str">
        <f>VLOOKUP(C47,車種一覧!$A$4:$E$46,4,FALSE)</f>
        <v>W1</v>
      </c>
      <c r="G47" s="12">
        <f>VLOOKUP(C47,車種一覧!$A$4:$E$46,5,FALSE)</f>
        <v>6600</v>
      </c>
      <c r="H47" s="11">
        <v>44401</v>
      </c>
      <c r="I47" s="11">
        <v>44405</v>
      </c>
      <c r="J47" s="7">
        <f t="shared" si="2"/>
        <v>5</v>
      </c>
      <c r="K47" s="13"/>
      <c r="L47" s="12">
        <f t="shared" si="3"/>
        <v>33000</v>
      </c>
    </row>
    <row r="48" spans="1:12" x14ac:dyDescent="0.45">
      <c r="A48" s="7">
        <v>45</v>
      </c>
      <c r="B48" s="11">
        <v>44401</v>
      </c>
      <c r="C48" s="7">
        <v>213</v>
      </c>
      <c r="D48" s="7" t="str">
        <f>VLOOKUP(C48,車種一覧!$A$4:$E$46,2,FALSE)</f>
        <v>ノウキー</v>
      </c>
      <c r="E48" s="7" t="str">
        <f>VLOOKUP(C48,車種一覧!$A$4:$E$46,3,FALSE)</f>
        <v>ハイブリッド</v>
      </c>
      <c r="F48" s="7" t="str">
        <f>VLOOKUP(C48,車種一覧!$A$4:$E$46,4,FALSE)</f>
        <v>HW2</v>
      </c>
      <c r="G48" s="12">
        <f>VLOOKUP(C48,車種一覧!$A$4:$E$46,5,FALSE)</f>
        <v>14500</v>
      </c>
      <c r="H48" s="11">
        <v>44416</v>
      </c>
      <c r="I48" s="11">
        <v>44417</v>
      </c>
      <c r="J48" s="7">
        <f t="shared" si="2"/>
        <v>2</v>
      </c>
      <c r="K48" s="13"/>
      <c r="L48" s="12">
        <f t="shared" si="3"/>
        <v>29000</v>
      </c>
    </row>
    <row r="49" spans="1:12" x14ac:dyDescent="0.45">
      <c r="A49" s="7">
        <v>46</v>
      </c>
      <c r="B49" s="11">
        <v>44401</v>
      </c>
      <c r="C49" s="7">
        <v>214</v>
      </c>
      <c r="D49" s="7" t="str">
        <f>VLOOKUP(C49,車種一覧!$A$4:$E$46,2,FALSE)</f>
        <v>ボクサー</v>
      </c>
      <c r="E49" s="7" t="str">
        <f>VLOOKUP(C49,車種一覧!$A$4:$E$46,3,FALSE)</f>
        <v>ハイブリッド</v>
      </c>
      <c r="F49" s="7" t="str">
        <f>VLOOKUP(C49,車種一覧!$A$4:$E$46,4,FALSE)</f>
        <v>HW2</v>
      </c>
      <c r="G49" s="12">
        <f>VLOOKUP(C49,車種一覧!$A$4:$E$46,5,FALSE)</f>
        <v>14500</v>
      </c>
      <c r="H49" s="11">
        <v>44431</v>
      </c>
      <c r="I49" s="11">
        <v>44431</v>
      </c>
      <c r="J49" s="7">
        <f t="shared" si="2"/>
        <v>1</v>
      </c>
      <c r="K49" s="13"/>
      <c r="L49" s="12">
        <f t="shared" si="3"/>
        <v>14500</v>
      </c>
    </row>
    <row r="50" spans="1:12" x14ac:dyDescent="0.45">
      <c r="A50" s="7">
        <v>47</v>
      </c>
      <c r="B50" s="11">
        <v>44401</v>
      </c>
      <c r="C50" s="7">
        <v>603</v>
      </c>
      <c r="D50" s="7" t="str">
        <f>VLOOKUP(C50,車種一覧!$A$4:$E$46,2,FALSE)</f>
        <v>アルファロ</v>
      </c>
      <c r="E50" s="7" t="str">
        <f>VLOOKUP(C50,車種一覧!$A$4:$E$46,3,FALSE)</f>
        <v>輸入車</v>
      </c>
      <c r="F50" s="7" t="str">
        <f>VLOOKUP(C50,車種一覧!$A$4:$E$46,4,FALSE)</f>
        <v>G1</v>
      </c>
      <c r="G50" s="12">
        <f>VLOOKUP(C50,車種一覧!$A$4:$E$46,5,FALSE)</f>
        <v>20000</v>
      </c>
      <c r="H50" s="11">
        <v>44408</v>
      </c>
      <c r="I50" s="11">
        <v>44410</v>
      </c>
      <c r="J50" s="7">
        <f t="shared" si="2"/>
        <v>3</v>
      </c>
      <c r="K50" s="13"/>
      <c r="L50" s="12">
        <f t="shared" si="3"/>
        <v>60000</v>
      </c>
    </row>
    <row r="51" spans="1:12" x14ac:dyDescent="0.45">
      <c r="A51" s="7">
        <v>48</v>
      </c>
      <c r="B51" s="11">
        <v>44401</v>
      </c>
      <c r="C51" s="7">
        <v>209</v>
      </c>
      <c r="D51" s="7" t="str">
        <f>VLOOKUP(C51,車種一覧!$A$4:$E$46,2,FALSE)</f>
        <v>アムオHV</v>
      </c>
      <c r="E51" s="7" t="str">
        <f>VLOOKUP(C51,車種一覧!$A$4:$E$46,3,FALSE)</f>
        <v>ハイブリッド</v>
      </c>
      <c r="F51" s="7" t="str">
        <f>VLOOKUP(C51,車種一覧!$A$4:$E$46,4,FALSE)</f>
        <v>HV3</v>
      </c>
      <c r="G51" s="12">
        <f>VLOOKUP(C51,車種一覧!$A$4:$E$46,5,FALSE)</f>
        <v>11800</v>
      </c>
      <c r="H51" s="11">
        <v>44406</v>
      </c>
      <c r="I51" s="11">
        <v>44409</v>
      </c>
      <c r="J51" s="7">
        <f t="shared" si="2"/>
        <v>4</v>
      </c>
      <c r="K51" s="13"/>
      <c r="L51" s="12">
        <f t="shared" si="3"/>
        <v>47200</v>
      </c>
    </row>
    <row r="52" spans="1:12" x14ac:dyDescent="0.45">
      <c r="A52" s="7">
        <v>49</v>
      </c>
      <c r="B52" s="11">
        <v>44401</v>
      </c>
      <c r="C52" s="7">
        <v>201</v>
      </c>
      <c r="D52" s="7" t="str">
        <f>VLOOKUP(C52,車種一覧!$A$4:$E$46,2,FALSE)</f>
        <v>タクカ</v>
      </c>
      <c r="E52" s="7" t="str">
        <f>VLOOKUP(C52,車種一覧!$A$4:$E$46,3,FALSE)</f>
        <v>ハイブリッド</v>
      </c>
      <c r="F52" s="7" t="str">
        <f>VLOOKUP(C52,車種一覧!$A$4:$E$46,4,FALSE)</f>
        <v>HV1</v>
      </c>
      <c r="G52" s="12">
        <f>VLOOKUP(C52,車種一覧!$A$4:$E$46,5,FALSE)</f>
        <v>6500</v>
      </c>
      <c r="H52" s="11">
        <v>44401</v>
      </c>
      <c r="I52" s="11">
        <v>44402</v>
      </c>
      <c r="J52" s="7">
        <f t="shared" si="2"/>
        <v>2</v>
      </c>
      <c r="K52" s="13"/>
      <c r="L52" s="12">
        <f t="shared" si="3"/>
        <v>13000</v>
      </c>
    </row>
    <row r="53" spans="1:12" x14ac:dyDescent="0.45">
      <c r="A53" s="7">
        <v>50</v>
      </c>
      <c r="B53" s="11">
        <v>44401</v>
      </c>
      <c r="C53" s="7">
        <v>501</v>
      </c>
      <c r="D53" s="7" t="str">
        <f>VLOOKUP(C53,車種一覧!$A$4:$E$46,2,FALSE)</f>
        <v>VRV</v>
      </c>
      <c r="E53" s="7" t="str">
        <f>VLOOKUP(C53,車種一覧!$A$4:$E$46,3,FALSE)</f>
        <v>RV</v>
      </c>
      <c r="F53" s="7" t="str">
        <f>VLOOKUP(C53,車種一覧!$A$4:$E$46,4,FALSE)</f>
        <v>RV1</v>
      </c>
      <c r="G53" s="12">
        <f>VLOOKUP(C53,車種一覧!$A$4:$E$46,5,FALSE)</f>
        <v>8800</v>
      </c>
      <c r="H53" s="11">
        <v>44401</v>
      </c>
      <c r="I53" s="11">
        <v>44403</v>
      </c>
      <c r="J53" s="7">
        <f t="shared" si="2"/>
        <v>3</v>
      </c>
      <c r="K53" s="13"/>
      <c r="L53" s="12">
        <f t="shared" si="3"/>
        <v>26400</v>
      </c>
    </row>
    <row r="54" spans="1:12" x14ac:dyDescent="0.45">
      <c r="A54" s="7">
        <v>51</v>
      </c>
      <c r="B54" s="11">
        <v>44401</v>
      </c>
      <c r="C54" s="7">
        <v>502</v>
      </c>
      <c r="D54" s="7" t="str">
        <f>VLOOKUP(C54,車種一覧!$A$4:$E$46,2,FALSE)</f>
        <v>ポラガ</v>
      </c>
      <c r="E54" s="7" t="str">
        <f>VLOOKUP(C54,車種一覧!$A$4:$E$46,3,FALSE)</f>
        <v>RV</v>
      </c>
      <c r="F54" s="7" t="str">
        <f>VLOOKUP(C54,車種一覧!$A$4:$E$46,4,FALSE)</f>
        <v>RV2</v>
      </c>
      <c r="G54" s="12">
        <f>VLOOKUP(C54,車種一覧!$A$4:$E$46,5,FALSE)</f>
        <v>14000</v>
      </c>
      <c r="H54" s="11">
        <v>44420</v>
      </c>
      <c r="I54" s="11">
        <v>44424</v>
      </c>
      <c r="J54" s="7">
        <f t="shared" si="2"/>
        <v>5</v>
      </c>
      <c r="K54" s="13"/>
      <c r="L54" s="12">
        <f t="shared" si="3"/>
        <v>70000</v>
      </c>
    </row>
    <row r="55" spans="1:12" x14ac:dyDescent="0.45">
      <c r="A55" s="7">
        <v>52</v>
      </c>
      <c r="B55" s="11">
        <v>44403</v>
      </c>
      <c r="C55" s="7">
        <v>207</v>
      </c>
      <c r="D55" s="7" t="str">
        <f>VLOOKUP(C55,車種一覧!$A$4:$E$46,2,FALSE)</f>
        <v>プリチーPHV</v>
      </c>
      <c r="E55" s="7" t="str">
        <f>VLOOKUP(C55,車種一覧!$A$4:$E$46,3,FALSE)</f>
        <v>ハイブリッド</v>
      </c>
      <c r="F55" s="7" t="str">
        <f>VLOOKUP(C55,車種一覧!$A$4:$E$46,4,FALSE)</f>
        <v>HV2</v>
      </c>
      <c r="G55" s="12">
        <f>VLOOKUP(C55,車種一覧!$A$4:$E$46,5,FALSE)</f>
        <v>8700</v>
      </c>
      <c r="H55" s="11">
        <v>44424</v>
      </c>
      <c r="I55" s="11">
        <v>44425</v>
      </c>
      <c r="J55" s="7">
        <f t="shared" si="2"/>
        <v>2</v>
      </c>
      <c r="K55" s="13"/>
      <c r="L55" s="12">
        <f t="shared" si="3"/>
        <v>17400</v>
      </c>
    </row>
    <row r="56" spans="1:12" x14ac:dyDescent="0.45">
      <c r="A56" s="7">
        <v>53</v>
      </c>
      <c r="B56" s="11">
        <v>44405</v>
      </c>
      <c r="C56" s="7">
        <v>210</v>
      </c>
      <c r="D56" s="7" t="str">
        <f>VLOOKUP(C56,車種一覧!$A$4:$E$46,2,FALSE)</f>
        <v>ブラウト</v>
      </c>
      <c r="E56" s="7" t="str">
        <f>VLOOKUP(C56,車種一覧!$A$4:$E$46,3,FALSE)</f>
        <v>ハイブリッド</v>
      </c>
      <c r="F56" s="7" t="str">
        <f>VLOOKUP(C56,車種一覧!$A$4:$E$46,4,FALSE)</f>
        <v>HV4</v>
      </c>
      <c r="G56" s="12">
        <f>VLOOKUP(C56,車種一覧!$A$4:$E$46,5,FALSE)</f>
        <v>18400</v>
      </c>
      <c r="H56" s="11">
        <v>44429</v>
      </c>
      <c r="I56" s="11">
        <v>44429</v>
      </c>
      <c r="J56" s="7">
        <f t="shared" si="2"/>
        <v>1</v>
      </c>
      <c r="K56" s="13"/>
      <c r="L56" s="12">
        <f t="shared" si="3"/>
        <v>18400</v>
      </c>
    </row>
    <row r="57" spans="1:12" x14ac:dyDescent="0.45">
      <c r="A57" s="7">
        <v>54</v>
      </c>
      <c r="B57" s="11">
        <v>44406</v>
      </c>
      <c r="C57" s="7">
        <v>301</v>
      </c>
      <c r="D57" s="7" t="str">
        <f>VLOOKUP(C57,車種一覧!$A$4:$E$46,2,FALSE)</f>
        <v>WINロード</v>
      </c>
      <c r="E57" s="7" t="str">
        <f>VLOOKUP(C57,車種一覧!$A$4:$E$46,3,FALSE)</f>
        <v>スポーツ</v>
      </c>
      <c r="F57" s="7" t="str">
        <f>VLOOKUP(C57,車種一覧!$A$4:$E$46,4,FALSE)</f>
        <v>SP1</v>
      </c>
      <c r="G57" s="12">
        <f>VLOOKUP(C57,車種一覧!$A$4:$E$46,5,FALSE)</f>
        <v>11000</v>
      </c>
      <c r="H57" s="11">
        <v>44422</v>
      </c>
      <c r="I57" s="11">
        <v>44423</v>
      </c>
      <c r="J57" s="7">
        <f t="shared" si="2"/>
        <v>2</v>
      </c>
      <c r="K57" s="13"/>
      <c r="L57" s="12">
        <f t="shared" si="3"/>
        <v>22000</v>
      </c>
    </row>
    <row r="58" spans="1:12" x14ac:dyDescent="0.45">
      <c r="A58" s="7">
        <v>55</v>
      </c>
      <c r="B58" s="11">
        <v>44407</v>
      </c>
      <c r="C58" s="7">
        <v>202</v>
      </c>
      <c r="D58" s="7" t="str">
        <f>VLOOKUP(C58,車種一覧!$A$4:$E$46,2,FALSE)</f>
        <v>アクシコ</v>
      </c>
      <c r="E58" s="7" t="str">
        <f>VLOOKUP(C58,車種一覧!$A$4:$E$46,3,FALSE)</f>
        <v>ハイブリッド</v>
      </c>
      <c r="F58" s="7" t="str">
        <f>VLOOKUP(C58,車種一覧!$A$4:$E$46,4,FALSE)</f>
        <v>HV1</v>
      </c>
      <c r="G58" s="12">
        <f>VLOOKUP(C58,車種一覧!$A$4:$E$46,5,FALSE)</f>
        <v>6800</v>
      </c>
      <c r="H58" s="11">
        <v>44419</v>
      </c>
      <c r="I58" s="11">
        <v>44422</v>
      </c>
      <c r="J58" s="7">
        <f t="shared" si="2"/>
        <v>4</v>
      </c>
      <c r="K58" s="13"/>
      <c r="L58" s="12">
        <f t="shared" si="3"/>
        <v>27200</v>
      </c>
    </row>
    <row r="59" spans="1:12" x14ac:dyDescent="0.45">
      <c r="A59" s="7">
        <v>56</v>
      </c>
      <c r="B59" s="11">
        <v>44408</v>
      </c>
      <c r="C59" s="7">
        <v>603</v>
      </c>
      <c r="D59" s="7" t="str">
        <f>VLOOKUP(C59,車種一覧!$A$4:$E$46,2,FALSE)</f>
        <v>アルファロ</v>
      </c>
      <c r="E59" s="7" t="str">
        <f>VLOOKUP(C59,車種一覧!$A$4:$E$46,3,FALSE)</f>
        <v>輸入車</v>
      </c>
      <c r="F59" s="7" t="str">
        <f>VLOOKUP(C59,車種一覧!$A$4:$E$46,4,FALSE)</f>
        <v>G1</v>
      </c>
      <c r="G59" s="12">
        <f>VLOOKUP(C59,車種一覧!$A$4:$E$46,5,FALSE)</f>
        <v>20000</v>
      </c>
      <c r="H59" s="11">
        <v>44419</v>
      </c>
      <c r="I59" s="11">
        <v>44419</v>
      </c>
      <c r="J59" s="7">
        <f t="shared" si="2"/>
        <v>1</v>
      </c>
      <c r="K59" s="13"/>
      <c r="L59" s="12">
        <f t="shared" si="3"/>
        <v>20000</v>
      </c>
    </row>
    <row r="60" spans="1:12" x14ac:dyDescent="0.45">
      <c r="A60" s="7">
        <v>57</v>
      </c>
      <c r="B60" s="11">
        <v>44408</v>
      </c>
      <c r="C60" s="7">
        <v>210</v>
      </c>
      <c r="D60" s="7" t="str">
        <f>VLOOKUP(C60,車種一覧!$A$4:$E$46,2,FALSE)</f>
        <v>ブラウト</v>
      </c>
      <c r="E60" s="7" t="str">
        <f>VLOOKUP(C60,車種一覧!$A$4:$E$46,3,FALSE)</f>
        <v>ハイブリッド</v>
      </c>
      <c r="F60" s="7" t="str">
        <f>VLOOKUP(C60,車種一覧!$A$4:$E$46,4,FALSE)</f>
        <v>HV4</v>
      </c>
      <c r="G60" s="12">
        <f>VLOOKUP(C60,車種一覧!$A$4:$E$46,5,FALSE)</f>
        <v>18400</v>
      </c>
      <c r="H60" s="11">
        <v>44416</v>
      </c>
      <c r="I60" s="11">
        <v>44419</v>
      </c>
      <c r="J60" s="7">
        <f t="shared" si="2"/>
        <v>4</v>
      </c>
      <c r="K60" s="13"/>
      <c r="L60" s="12">
        <f t="shared" si="3"/>
        <v>73600</v>
      </c>
    </row>
    <row r="61" spans="1:12" x14ac:dyDescent="0.45">
      <c r="A61" s="7">
        <v>58</v>
      </c>
      <c r="B61" s="11">
        <v>44408</v>
      </c>
      <c r="C61" s="7">
        <v>605</v>
      </c>
      <c r="D61" s="7" t="str">
        <f>VLOOKUP(C61,車種一覧!$A$4:$E$46,2,FALSE)</f>
        <v>レックウ</v>
      </c>
      <c r="E61" s="7" t="str">
        <f>VLOOKUP(C61,車種一覧!$A$4:$E$46,3,FALSE)</f>
        <v>輸入車</v>
      </c>
      <c r="F61" s="7" t="str">
        <f>VLOOKUP(C61,車種一覧!$A$4:$E$46,4,FALSE)</f>
        <v>G2</v>
      </c>
      <c r="G61" s="12">
        <f>VLOOKUP(C61,車種一覧!$A$4:$E$46,5,FALSE)</f>
        <v>23000</v>
      </c>
      <c r="H61" s="11">
        <v>44423</v>
      </c>
      <c r="I61" s="11">
        <v>44425</v>
      </c>
      <c r="J61" s="7">
        <f t="shared" si="2"/>
        <v>3</v>
      </c>
      <c r="K61" s="13"/>
      <c r="L61" s="12">
        <f t="shared" si="3"/>
        <v>69000</v>
      </c>
    </row>
    <row r="62" spans="1:12" x14ac:dyDescent="0.45">
      <c r="A62" s="7">
        <v>59</v>
      </c>
      <c r="B62" s="11">
        <v>44409</v>
      </c>
      <c r="C62" s="7">
        <v>301</v>
      </c>
      <c r="D62" s="7" t="str">
        <f>VLOOKUP(C62,車種一覧!$A$4:$E$46,2,FALSE)</f>
        <v>WINロード</v>
      </c>
      <c r="E62" s="7" t="str">
        <f>VLOOKUP(C62,車種一覧!$A$4:$E$46,3,FALSE)</f>
        <v>スポーツ</v>
      </c>
      <c r="F62" s="7" t="str">
        <f>VLOOKUP(C62,車種一覧!$A$4:$E$46,4,FALSE)</f>
        <v>SP1</v>
      </c>
      <c r="G62" s="12">
        <f>VLOOKUP(C62,車種一覧!$A$4:$E$46,5,FALSE)</f>
        <v>11000</v>
      </c>
      <c r="H62" s="11">
        <v>44425</v>
      </c>
      <c r="I62" s="11">
        <v>44425</v>
      </c>
      <c r="J62" s="7">
        <f t="shared" si="2"/>
        <v>1</v>
      </c>
      <c r="K62" s="13"/>
      <c r="L62" s="12">
        <f t="shared" si="3"/>
        <v>11000</v>
      </c>
    </row>
    <row r="63" spans="1:12" x14ac:dyDescent="0.45">
      <c r="A63" s="7">
        <v>60</v>
      </c>
      <c r="B63" s="11">
        <v>44409</v>
      </c>
      <c r="C63" s="7">
        <v>208</v>
      </c>
      <c r="D63" s="7" t="str">
        <f>VLOOKUP(C63,車種一覧!$A$4:$E$46,2,FALSE)</f>
        <v>SOO</v>
      </c>
      <c r="E63" s="7" t="str">
        <f>VLOOKUP(C63,車種一覧!$A$4:$E$46,3,FALSE)</f>
        <v>ハイブリッド</v>
      </c>
      <c r="F63" s="7" t="str">
        <f>VLOOKUP(C63,車種一覧!$A$4:$E$46,4,FALSE)</f>
        <v>HV3</v>
      </c>
      <c r="G63" s="12">
        <f>VLOOKUP(C63,車種一覧!$A$4:$E$46,5,FALSE)</f>
        <v>11800</v>
      </c>
      <c r="H63" s="11">
        <v>44417</v>
      </c>
      <c r="I63" s="11">
        <v>44417</v>
      </c>
      <c r="J63" s="7">
        <f t="shared" si="2"/>
        <v>1</v>
      </c>
      <c r="K63" s="13"/>
      <c r="L63" s="12">
        <f t="shared" si="3"/>
        <v>11800</v>
      </c>
    </row>
    <row r="64" spans="1:12" x14ac:dyDescent="0.45">
      <c r="A64" s="7">
        <v>61</v>
      </c>
      <c r="B64" s="11">
        <v>44409</v>
      </c>
      <c r="C64" s="7">
        <v>401</v>
      </c>
      <c r="D64" s="7" t="str">
        <f>VLOOKUP(C64,車種一覧!$A$4:$E$46,2,FALSE)</f>
        <v>エッスウ</v>
      </c>
      <c r="E64" s="7" t="str">
        <f>VLOOKUP(C64,車種一覧!$A$4:$E$46,3,FALSE)</f>
        <v>ミニバン</v>
      </c>
      <c r="F64" s="7" t="str">
        <f>VLOOKUP(C64,車種一覧!$A$4:$E$46,4,FALSE)</f>
        <v>W1</v>
      </c>
      <c r="G64" s="12">
        <f>VLOOKUP(C64,車種一覧!$A$4:$E$46,5,FALSE)</f>
        <v>6600</v>
      </c>
      <c r="H64" s="11">
        <v>44423</v>
      </c>
      <c r="I64" s="11">
        <v>44424</v>
      </c>
      <c r="J64" s="7">
        <f t="shared" si="2"/>
        <v>2</v>
      </c>
      <c r="K64" s="13"/>
      <c r="L64" s="12">
        <f t="shared" si="3"/>
        <v>13200</v>
      </c>
    </row>
    <row r="65" spans="1:12" x14ac:dyDescent="0.45">
      <c r="A65" s="7">
        <v>62</v>
      </c>
      <c r="B65" s="11">
        <v>44409</v>
      </c>
      <c r="C65" s="7">
        <v>502</v>
      </c>
      <c r="D65" s="7" t="str">
        <f>VLOOKUP(C65,車種一覧!$A$4:$E$46,2,FALSE)</f>
        <v>ポラガ</v>
      </c>
      <c r="E65" s="7" t="str">
        <f>VLOOKUP(C65,車種一覧!$A$4:$E$46,3,FALSE)</f>
        <v>RV</v>
      </c>
      <c r="F65" s="7" t="str">
        <f>VLOOKUP(C65,車種一覧!$A$4:$E$46,4,FALSE)</f>
        <v>RV2</v>
      </c>
      <c r="G65" s="12">
        <f>VLOOKUP(C65,車種一覧!$A$4:$E$46,5,FALSE)</f>
        <v>14000</v>
      </c>
      <c r="H65" s="11">
        <v>44433</v>
      </c>
      <c r="I65" s="11">
        <v>44436</v>
      </c>
      <c r="J65" s="7">
        <f t="shared" si="2"/>
        <v>4</v>
      </c>
      <c r="K65" s="13"/>
      <c r="L65" s="12">
        <f t="shared" si="3"/>
        <v>56000</v>
      </c>
    </row>
    <row r="66" spans="1:12" x14ac:dyDescent="0.45">
      <c r="A66" s="7">
        <v>63</v>
      </c>
      <c r="B66" s="11">
        <v>44411</v>
      </c>
      <c r="C66" s="7">
        <v>201</v>
      </c>
      <c r="D66" s="7" t="str">
        <f>VLOOKUP(C66,車種一覧!$A$4:$E$46,2,FALSE)</f>
        <v>タクカ</v>
      </c>
      <c r="E66" s="7" t="str">
        <f>VLOOKUP(C66,車種一覧!$A$4:$E$46,3,FALSE)</f>
        <v>ハイブリッド</v>
      </c>
      <c r="F66" s="7" t="str">
        <f>VLOOKUP(C66,車種一覧!$A$4:$E$46,4,FALSE)</f>
        <v>HV1</v>
      </c>
      <c r="G66" s="12">
        <f>VLOOKUP(C66,車種一覧!$A$4:$E$46,5,FALSE)</f>
        <v>6500</v>
      </c>
      <c r="H66" s="11">
        <v>44412</v>
      </c>
      <c r="I66" s="11">
        <v>44414</v>
      </c>
      <c r="J66" s="7">
        <f t="shared" si="2"/>
        <v>3</v>
      </c>
      <c r="K66" s="13"/>
      <c r="L66" s="12">
        <f t="shared" si="3"/>
        <v>19500</v>
      </c>
    </row>
    <row r="67" spans="1:12" x14ac:dyDescent="0.45">
      <c r="A67" s="7">
        <v>64</v>
      </c>
      <c r="B67" s="11">
        <v>44412</v>
      </c>
      <c r="C67" s="7">
        <v>101</v>
      </c>
      <c r="D67" s="7" t="str">
        <f>VLOOKUP(C67,車種一覧!$A$4:$E$46,2,FALSE)</f>
        <v>ベッツ</v>
      </c>
      <c r="E67" s="7" t="str">
        <f>VLOOKUP(C67,車種一覧!$A$4:$E$46,3,FALSE)</f>
        <v>乗用車</v>
      </c>
      <c r="F67" s="7" t="str">
        <f>VLOOKUP(C67,車種一覧!$A$4:$E$46,4,FALSE)</f>
        <v>P1</v>
      </c>
      <c r="G67" s="12">
        <f>VLOOKUP(C67,車種一覧!$A$4:$E$46,5,FALSE)</f>
        <v>5400</v>
      </c>
      <c r="H67" s="11">
        <v>44432</v>
      </c>
      <c r="I67" s="11">
        <v>44434</v>
      </c>
      <c r="J67" s="7">
        <f t="shared" si="2"/>
        <v>3</v>
      </c>
      <c r="K67" s="13"/>
      <c r="L67" s="12">
        <f t="shared" si="3"/>
        <v>16200</v>
      </c>
    </row>
    <row r="68" spans="1:12" x14ac:dyDescent="0.45">
      <c r="A68" s="7">
        <v>65</v>
      </c>
      <c r="B68" s="11">
        <v>44412</v>
      </c>
      <c r="C68" s="7">
        <v>104</v>
      </c>
      <c r="D68" s="7" t="str">
        <f>VLOOKUP(C68,車種一覧!$A$4:$E$46,2,FALSE)</f>
        <v>パクティ</v>
      </c>
      <c r="E68" s="7" t="str">
        <f>VLOOKUP(C68,車種一覧!$A$4:$E$46,3,FALSE)</f>
        <v>乗用車</v>
      </c>
      <c r="F68" s="7" t="str">
        <f>VLOOKUP(C68,車種一覧!$A$4:$E$46,4,FALSE)</f>
        <v>P2</v>
      </c>
      <c r="G68" s="12">
        <f>VLOOKUP(C68,車種一覧!$A$4:$E$46,5,FALSE)</f>
        <v>6500</v>
      </c>
      <c r="H68" s="11">
        <v>44415</v>
      </c>
      <c r="I68" s="11">
        <v>44418</v>
      </c>
      <c r="J68" s="7">
        <f t="shared" ref="J68:J99" si="4">I68-H68+1</f>
        <v>4</v>
      </c>
      <c r="K68" s="13"/>
      <c r="L68" s="12">
        <f t="shared" ref="L68:L99" si="5">G68*J68*(1-K68)</f>
        <v>26000</v>
      </c>
    </row>
    <row r="69" spans="1:12" x14ac:dyDescent="0.45">
      <c r="A69" s="7">
        <v>66</v>
      </c>
      <c r="B69" s="11">
        <v>44413</v>
      </c>
      <c r="C69" s="7">
        <v>108</v>
      </c>
      <c r="D69" s="7" t="str">
        <f>VLOOKUP(C69,車種一覧!$A$4:$E$46,2,FALSE)</f>
        <v>プレオト</v>
      </c>
      <c r="E69" s="7" t="str">
        <f>VLOOKUP(C69,車種一覧!$A$4:$E$46,3,FALSE)</f>
        <v>乗用車</v>
      </c>
      <c r="F69" s="7" t="str">
        <f>VLOOKUP(C69,車種一覧!$A$4:$E$46,4,FALSE)</f>
        <v>P3</v>
      </c>
      <c r="G69" s="12">
        <f>VLOOKUP(C69,車種一覧!$A$4:$E$46,5,FALSE)</f>
        <v>7400</v>
      </c>
      <c r="H69" s="11">
        <v>44440</v>
      </c>
      <c r="I69" s="11">
        <v>44442</v>
      </c>
      <c r="J69" s="7">
        <f t="shared" si="4"/>
        <v>3</v>
      </c>
      <c r="K69" s="13"/>
      <c r="L69" s="12">
        <f t="shared" si="5"/>
        <v>22200</v>
      </c>
    </row>
    <row r="70" spans="1:12" x14ac:dyDescent="0.45">
      <c r="A70" s="7">
        <v>67</v>
      </c>
      <c r="B70" s="11">
        <v>44413</v>
      </c>
      <c r="C70" s="7">
        <v>213</v>
      </c>
      <c r="D70" s="7" t="str">
        <f>VLOOKUP(C70,車種一覧!$A$4:$E$46,2,FALSE)</f>
        <v>ノウキー</v>
      </c>
      <c r="E70" s="7" t="str">
        <f>VLOOKUP(C70,車種一覧!$A$4:$E$46,3,FALSE)</f>
        <v>ハイブリッド</v>
      </c>
      <c r="F70" s="7" t="str">
        <f>VLOOKUP(C70,車種一覧!$A$4:$E$46,4,FALSE)</f>
        <v>HW2</v>
      </c>
      <c r="G70" s="12">
        <f>VLOOKUP(C70,車種一覧!$A$4:$E$46,5,FALSE)</f>
        <v>14500</v>
      </c>
      <c r="H70" s="11">
        <v>44425</v>
      </c>
      <c r="I70" s="11">
        <v>44428</v>
      </c>
      <c r="J70" s="7">
        <f t="shared" si="4"/>
        <v>4</v>
      </c>
      <c r="K70" s="13"/>
      <c r="L70" s="12">
        <f t="shared" si="5"/>
        <v>58000</v>
      </c>
    </row>
    <row r="71" spans="1:12" x14ac:dyDescent="0.45">
      <c r="A71" s="7">
        <v>68</v>
      </c>
      <c r="B71" s="11">
        <v>44413</v>
      </c>
      <c r="C71" s="7">
        <v>203</v>
      </c>
      <c r="D71" s="7" t="str">
        <f>VLOOKUP(C71,車種一覧!$A$4:$E$46,2,FALSE)</f>
        <v>プリチー1.5</v>
      </c>
      <c r="E71" s="7" t="str">
        <f>VLOOKUP(C71,車種一覧!$A$4:$E$46,3,FALSE)</f>
        <v>ハイブリッド</v>
      </c>
      <c r="F71" s="7" t="str">
        <f>VLOOKUP(C71,車種一覧!$A$4:$E$46,4,FALSE)</f>
        <v>HV1</v>
      </c>
      <c r="G71" s="12">
        <f>VLOOKUP(C71,車種一覧!$A$4:$E$46,5,FALSE)</f>
        <v>6500</v>
      </c>
      <c r="H71" s="11">
        <v>44423</v>
      </c>
      <c r="I71" s="11">
        <v>44423</v>
      </c>
      <c r="J71" s="7">
        <f t="shared" si="4"/>
        <v>1</v>
      </c>
      <c r="K71" s="13"/>
      <c r="L71" s="12">
        <f t="shared" si="5"/>
        <v>6500</v>
      </c>
    </row>
    <row r="72" spans="1:12" x14ac:dyDescent="0.45">
      <c r="A72" s="7">
        <v>69</v>
      </c>
      <c r="B72" s="11">
        <v>44414</v>
      </c>
      <c r="C72" s="7">
        <v>208</v>
      </c>
      <c r="D72" s="7" t="str">
        <f>VLOOKUP(C72,車種一覧!$A$4:$E$46,2,FALSE)</f>
        <v>SOO</v>
      </c>
      <c r="E72" s="7" t="str">
        <f>VLOOKUP(C72,車種一覧!$A$4:$E$46,3,FALSE)</f>
        <v>ハイブリッド</v>
      </c>
      <c r="F72" s="7" t="str">
        <f>VLOOKUP(C72,車種一覧!$A$4:$E$46,4,FALSE)</f>
        <v>HV3</v>
      </c>
      <c r="G72" s="12">
        <f>VLOOKUP(C72,車種一覧!$A$4:$E$46,5,FALSE)</f>
        <v>11800</v>
      </c>
      <c r="H72" s="11">
        <v>44415</v>
      </c>
      <c r="I72" s="11">
        <v>44416</v>
      </c>
      <c r="J72" s="7">
        <f t="shared" si="4"/>
        <v>2</v>
      </c>
      <c r="K72" s="13"/>
      <c r="L72" s="12">
        <f t="shared" si="5"/>
        <v>23600</v>
      </c>
    </row>
    <row r="73" spans="1:12" x14ac:dyDescent="0.45">
      <c r="A73" s="7">
        <v>70</v>
      </c>
      <c r="B73" s="11">
        <v>44414</v>
      </c>
      <c r="C73" s="7">
        <v>202</v>
      </c>
      <c r="D73" s="7" t="str">
        <f>VLOOKUP(C73,車種一覧!$A$4:$E$46,2,FALSE)</f>
        <v>アクシコ</v>
      </c>
      <c r="E73" s="7" t="str">
        <f>VLOOKUP(C73,車種一覧!$A$4:$E$46,3,FALSE)</f>
        <v>ハイブリッド</v>
      </c>
      <c r="F73" s="7" t="str">
        <f>VLOOKUP(C73,車種一覧!$A$4:$E$46,4,FALSE)</f>
        <v>HV1</v>
      </c>
      <c r="G73" s="12">
        <f>VLOOKUP(C73,車種一覧!$A$4:$E$46,5,FALSE)</f>
        <v>6800</v>
      </c>
      <c r="H73" s="11">
        <v>44438</v>
      </c>
      <c r="I73" s="11">
        <v>44442</v>
      </c>
      <c r="J73" s="7">
        <f t="shared" si="4"/>
        <v>5</v>
      </c>
      <c r="K73" s="13"/>
      <c r="L73" s="12">
        <f t="shared" si="5"/>
        <v>34000</v>
      </c>
    </row>
    <row r="74" spans="1:12" x14ac:dyDescent="0.45">
      <c r="A74" s="7">
        <v>71</v>
      </c>
      <c r="B74" s="11">
        <v>44415</v>
      </c>
      <c r="C74" s="7">
        <v>202</v>
      </c>
      <c r="D74" s="7" t="str">
        <f>VLOOKUP(C74,車種一覧!$A$4:$E$46,2,FALSE)</f>
        <v>アクシコ</v>
      </c>
      <c r="E74" s="7" t="str">
        <f>VLOOKUP(C74,車種一覧!$A$4:$E$46,3,FALSE)</f>
        <v>ハイブリッド</v>
      </c>
      <c r="F74" s="7" t="str">
        <f>VLOOKUP(C74,車種一覧!$A$4:$E$46,4,FALSE)</f>
        <v>HV1</v>
      </c>
      <c r="G74" s="12">
        <f>VLOOKUP(C74,車種一覧!$A$4:$E$46,5,FALSE)</f>
        <v>6800</v>
      </c>
      <c r="H74" s="11">
        <v>44415</v>
      </c>
      <c r="I74" s="11">
        <v>44418</v>
      </c>
      <c r="J74" s="7">
        <f t="shared" si="4"/>
        <v>4</v>
      </c>
      <c r="K74" s="13"/>
      <c r="L74" s="12">
        <f t="shared" si="5"/>
        <v>27200</v>
      </c>
    </row>
    <row r="75" spans="1:12" x14ac:dyDescent="0.45">
      <c r="A75" s="7">
        <v>72</v>
      </c>
      <c r="B75" s="11">
        <v>44415</v>
      </c>
      <c r="C75" s="7">
        <v>203</v>
      </c>
      <c r="D75" s="7" t="str">
        <f>VLOOKUP(C75,車種一覧!$A$4:$E$46,2,FALSE)</f>
        <v>プリチー1.5</v>
      </c>
      <c r="E75" s="7" t="str">
        <f>VLOOKUP(C75,車種一覧!$A$4:$E$46,3,FALSE)</f>
        <v>ハイブリッド</v>
      </c>
      <c r="F75" s="7" t="str">
        <f>VLOOKUP(C75,車種一覧!$A$4:$E$46,4,FALSE)</f>
        <v>HV1</v>
      </c>
      <c r="G75" s="12">
        <f>VLOOKUP(C75,車種一覧!$A$4:$E$46,5,FALSE)</f>
        <v>6500</v>
      </c>
      <c r="H75" s="11">
        <v>44434</v>
      </c>
      <c r="I75" s="11">
        <v>44437</v>
      </c>
      <c r="J75" s="7">
        <f t="shared" si="4"/>
        <v>4</v>
      </c>
      <c r="K75" s="13"/>
      <c r="L75" s="12">
        <f t="shared" si="5"/>
        <v>26000</v>
      </c>
    </row>
    <row r="76" spans="1:12" x14ac:dyDescent="0.45">
      <c r="A76" s="7">
        <v>73</v>
      </c>
      <c r="B76" s="11">
        <v>44417</v>
      </c>
      <c r="C76" s="7">
        <v>402</v>
      </c>
      <c r="D76" s="7" t="str">
        <f>VLOOKUP(C76,車種一覧!$A$4:$E$46,2,FALSE)</f>
        <v>ユウシス</v>
      </c>
      <c r="E76" s="7" t="str">
        <f>VLOOKUP(C76,車種一覧!$A$4:$E$46,3,FALSE)</f>
        <v>ミニバン</v>
      </c>
      <c r="F76" s="7" t="str">
        <f>VLOOKUP(C76,車種一覧!$A$4:$E$46,4,FALSE)</f>
        <v>W1</v>
      </c>
      <c r="G76" s="12">
        <f>VLOOKUP(C76,車種一覧!$A$4:$E$46,5,FALSE)</f>
        <v>6600</v>
      </c>
      <c r="H76" s="11">
        <v>44425</v>
      </c>
      <c r="I76" s="11">
        <v>44429</v>
      </c>
      <c r="J76" s="7">
        <f t="shared" si="4"/>
        <v>5</v>
      </c>
      <c r="K76" s="13"/>
      <c r="L76" s="12">
        <f t="shared" si="5"/>
        <v>33000</v>
      </c>
    </row>
    <row r="77" spans="1:12" x14ac:dyDescent="0.45">
      <c r="A77" s="7">
        <v>74</v>
      </c>
      <c r="B77" s="11">
        <v>44418</v>
      </c>
      <c r="C77" s="7">
        <v>214</v>
      </c>
      <c r="D77" s="7" t="str">
        <f>VLOOKUP(C77,車種一覧!$A$4:$E$46,2,FALSE)</f>
        <v>ボクサー</v>
      </c>
      <c r="E77" s="7" t="str">
        <f>VLOOKUP(C77,車種一覧!$A$4:$E$46,3,FALSE)</f>
        <v>ハイブリッド</v>
      </c>
      <c r="F77" s="7" t="str">
        <f>VLOOKUP(C77,車種一覧!$A$4:$E$46,4,FALSE)</f>
        <v>HW2</v>
      </c>
      <c r="G77" s="12">
        <f>VLOOKUP(C77,車種一覧!$A$4:$E$46,5,FALSE)</f>
        <v>14500</v>
      </c>
      <c r="H77" s="11">
        <v>44433</v>
      </c>
      <c r="I77" s="11">
        <v>44433</v>
      </c>
      <c r="J77" s="7">
        <f t="shared" si="4"/>
        <v>1</v>
      </c>
      <c r="K77" s="13"/>
      <c r="L77" s="12">
        <f t="shared" si="5"/>
        <v>14500</v>
      </c>
    </row>
    <row r="78" spans="1:12" x14ac:dyDescent="0.45">
      <c r="A78" s="7">
        <v>75</v>
      </c>
      <c r="B78" s="11">
        <v>44418</v>
      </c>
      <c r="C78" s="7">
        <v>602</v>
      </c>
      <c r="D78" s="7" t="str">
        <f>VLOOKUP(C78,車種一覧!$A$4:$E$46,2,FALSE)</f>
        <v>ベンベルク</v>
      </c>
      <c r="E78" s="7" t="str">
        <f>VLOOKUP(C78,車種一覧!$A$4:$E$46,3,FALSE)</f>
        <v>輸入車</v>
      </c>
      <c r="F78" s="7" t="str">
        <f>VLOOKUP(C78,車種一覧!$A$4:$E$46,4,FALSE)</f>
        <v>G1</v>
      </c>
      <c r="G78" s="12">
        <f>VLOOKUP(C78,車種一覧!$A$4:$E$46,5,FALSE)</f>
        <v>20000</v>
      </c>
      <c r="H78" s="11">
        <v>44438</v>
      </c>
      <c r="I78" s="11">
        <v>44440</v>
      </c>
      <c r="J78" s="7">
        <f t="shared" si="4"/>
        <v>3</v>
      </c>
      <c r="K78" s="13"/>
      <c r="L78" s="12">
        <f t="shared" si="5"/>
        <v>60000</v>
      </c>
    </row>
    <row r="79" spans="1:12" x14ac:dyDescent="0.45">
      <c r="A79" s="7">
        <v>76</v>
      </c>
      <c r="B79" s="11">
        <v>44420</v>
      </c>
      <c r="C79" s="7">
        <v>202</v>
      </c>
      <c r="D79" s="7" t="str">
        <f>VLOOKUP(C79,車種一覧!$A$4:$E$46,2,FALSE)</f>
        <v>アクシコ</v>
      </c>
      <c r="E79" s="7" t="str">
        <f>VLOOKUP(C79,車種一覧!$A$4:$E$46,3,FALSE)</f>
        <v>ハイブリッド</v>
      </c>
      <c r="F79" s="7" t="str">
        <f>VLOOKUP(C79,車種一覧!$A$4:$E$46,4,FALSE)</f>
        <v>HV1</v>
      </c>
      <c r="G79" s="12">
        <f>VLOOKUP(C79,車種一覧!$A$4:$E$46,5,FALSE)</f>
        <v>6800</v>
      </c>
      <c r="H79" s="11">
        <v>44424</v>
      </c>
      <c r="I79" s="11">
        <v>44427</v>
      </c>
      <c r="J79" s="7">
        <f t="shared" si="4"/>
        <v>4</v>
      </c>
      <c r="K79" s="13"/>
      <c r="L79" s="12">
        <f t="shared" si="5"/>
        <v>27200</v>
      </c>
    </row>
    <row r="80" spans="1:12" x14ac:dyDescent="0.45">
      <c r="A80" s="7">
        <v>77</v>
      </c>
      <c r="B80" s="11">
        <v>44421</v>
      </c>
      <c r="C80" s="7">
        <v>403</v>
      </c>
      <c r="D80" s="7" t="str">
        <f>VLOOKUP(C80,車種一覧!$A$4:$E$46,2,FALSE)</f>
        <v>クロッサ</v>
      </c>
      <c r="E80" s="7" t="str">
        <f>VLOOKUP(C80,車種一覧!$A$4:$E$46,3,FALSE)</f>
        <v>ミニバン</v>
      </c>
      <c r="F80" s="7" t="str">
        <f>VLOOKUP(C80,車種一覧!$A$4:$E$46,4,FALSE)</f>
        <v>W2</v>
      </c>
      <c r="G80" s="12">
        <f>VLOOKUP(C80,車種一覧!$A$4:$E$46,5,FALSE)</f>
        <v>12000</v>
      </c>
      <c r="H80" s="11">
        <v>44426</v>
      </c>
      <c r="I80" s="11">
        <v>44428</v>
      </c>
      <c r="J80" s="7">
        <f t="shared" si="4"/>
        <v>3</v>
      </c>
      <c r="K80" s="13"/>
      <c r="L80" s="12">
        <f t="shared" si="5"/>
        <v>36000</v>
      </c>
    </row>
    <row r="81" spans="1:12" x14ac:dyDescent="0.45">
      <c r="A81" s="7">
        <v>78</v>
      </c>
      <c r="B81" s="11">
        <v>44421</v>
      </c>
      <c r="C81" s="7">
        <v>203</v>
      </c>
      <c r="D81" s="7" t="str">
        <f>VLOOKUP(C81,車種一覧!$A$4:$E$46,2,FALSE)</f>
        <v>プリチー1.5</v>
      </c>
      <c r="E81" s="7" t="str">
        <f>VLOOKUP(C81,車種一覧!$A$4:$E$46,3,FALSE)</f>
        <v>ハイブリッド</v>
      </c>
      <c r="F81" s="7" t="str">
        <f>VLOOKUP(C81,車種一覧!$A$4:$E$46,4,FALSE)</f>
        <v>HV1</v>
      </c>
      <c r="G81" s="12">
        <f>VLOOKUP(C81,車種一覧!$A$4:$E$46,5,FALSE)</f>
        <v>6500</v>
      </c>
      <c r="H81" s="11">
        <v>44442</v>
      </c>
      <c r="I81" s="11">
        <v>44445</v>
      </c>
      <c r="J81" s="7">
        <f t="shared" si="4"/>
        <v>4</v>
      </c>
      <c r="K81" s="13"/>
      <c r="L81" s="12">
        <f t="shared" si="5"/>
        <v>26000</v>
      </c>
    </row>
    <row r="82" spans="1:12" x14ac:dyDescent="0.45">
      <c r="A82" s="7">
        <v>79</v>
      </c>
      <c r="B82" s="11">
        <v>44422</v>
      </c>
      <c r="C82" s="7">
        <v>216</v>
      </c>
      <c r="D82" s="7" t="str">
        <f>VLOOKUP(C82,車種一覧!$A$4:$E$46,2,FALSE)</f>
        <v>マルファト</v>
      </c>
      <c r="E82" s="7" t="str">
        <f>VLOOKUP(C82,車種一覧!$A$4:$E$46,3,FALSE)</f>
        <v>ハイブリッド</v>
      </c>
      <c r="F82" s="7" t="str">
        <f>VLOOKUP(C82,車種一覧!$A$4:$E$46,4,FALSE)</f>
        <v>HW3</v>
      </c>
      <c r="G82" s="12">
        <f>VLOOKUP(C82,車種一覧!$A$4:$E$46,5,FALSE)</f>
        <v>16800</v>
      </c>
      <c r="H82" s="11">
        <v>44434</v>
      </c>
      <c r="I82" s="11">
        <v>44436</v>
      </c>
      <c r="J82" s="7">
        <f t="shared" si="4"/>
        <v>3</v>
      </c>
      <c r="K82" s="13"/>
      <c r="L82" s="12">
        <f t="shared" si="5"/>
        <v>50400</v>
      </c>
    </row>
    <row r="83" spans="1:12" x14ac:dyDescent="0.45">
      <c r="A83" s="7">
        <v>80</v>
      </c>
      <c r="B83" s="11">
        <v>44422</v>
      </c>
      <c r="C83" s="7">
        <v>212</v>
      </c>
      <c r="D83" s="7" t="str">
        <f>VLOOKUP(C83,車種一覧!$A$4:$E$46,2,FALSE)</f>
        <v>プリチーWX</v>
      </c>
      <c r="E83" s="7" t="str">
        <f>VLOOKUP(C83,車種一覧!$A$4:$E$46,3,FALSE)</f>
        <v>ハイブリッド</v>
      </c>
      <c r="F83" s="7" t="str">
        <f>VLOOKUP(C83,車種一覧!$A$4:$E$46,4,FALSE)</f>
        <v>HW1</v>
      </c>
      <c r="G83" s="12">
        <f>VLOOKUP(C83,車種一覧!$A$4:$E$46,5,FALSE)</f>
        <v>9700</v>
      </c>
      <c r="H83" s="11">
        <v>44443</v>
      </c>
      <c r="I83" s="11">
        <v>44445</v>
      </c>
      <c r="J83" s="7">
        <f t="shared" si="4"/>
        <v>3</v>
      </c>
      <c r="K83" s="13"/>
      <c r="L83" s="12">
        <f t="shared" si="5"/>
        <v>29100</v>
      </c>
    </row>
    <row r="84" spans="1:12" x14ac:dyDescent="0.45">
      <c r="A84" s="7">
        <v>81</v>
      </c>
      <c r="B84" s="11">
        <v>44422</v>
      </c>
      <c r="C84" s="7">
        <v>402</v>
      </c>
      <c r="D84" s="7" t="str">
        <f>VLOOKUP(C84,車種一覧!$A$4:$E$46,2,FALSE)</f>
        <v>ユウシス</v>
      </c>
      <c r="E84" s="7" t="str">
        <f>VLOOKUP(C84,車種一覧!$A$4:$E$46,3,FALSE)</f>
        <v>ミニバン</v>
      </c>
      <c r="F84" s="7" t="str">
        <f>VLOOKUP(C84,車種一覧!$A$4:$E$46,4,FALSE)</f>
        <v>W1</v>
      </c>
      <c r="G84" s="12">
        <f>VLOOKUP(C84,車種一覧!$A$4:$E$46,5,FALSE)</f>
        <v>6600</v>
      </c>
      <c r="H84" s="11">
        <v>44422</v>
      </c>
      <c r="I84" s="11">
        <v>44424</v>
      </c>
      <c r="J84" s="7">
        <f t="shared" si="4"/>
        <v>3</v>
      </c>
      <c r="K84" s="13"/>
      <c r="L84" s="12">
        <f t="shared" si="5"/>
        <v>19800</v>
      </c>
    </row>
    <row r="85" spans="1:12" x14ac:dyDescent="0.45">
      <c r="A85" s="7">
        <v>82</v>
      </c>
      <c r="B85" s="11">
        <v>44422</v>
      </c>
      <c r="C85" s="7">
        <v>503</v>
      </c>
      <c r="D85" s="7" t="str">
        <f>VLOOKUP(C85,車種一覧!$A$4:$E$46,2,FALSE)</f>
        <v>ガードバン</v>
      </c>
      <c r="E85" s="7" t="str">
        <f>VLOOKUP(C85,車種一覧!$A$4:$E$46,3,FALSE)</f>
        <v>RV</v>
      </c>
      <c r="F85" s="7" t="str">
        <f>VLOOKUP(C85,車種一覧!$A$4:$E$46,4,FALSE)</f>
        <v>RV2</v>
      </c>
      <c r="G85" s="12">
        <f>VLOOKUP(C85,車種一覧!$A$4:$E$46,5,FALSE)</f>
        <v>14000</v>
      </c>
      <c r="H85" s="11">
        <v>44445</v>
      </c>
      <c r="I85" s="11">
        <v>44448</v>
      </c>
      <c r="J85" s="7">
        <f t="shared" si="4"/>
        <v>4</v>
      </c>
      <c r="K85" s="13"/>
      <c r="L85" s="12">
        <f t="shared" si="5"/>
        <v>56000</v>
      </c>
    </row>
    <row r="86" spans="1:12" x14ac:dyDescent="0.45">
      <c r="A86" s="7">
        <v>83</v>
      </c>
      <c r="B86" s="11">
        <v>44423</v>
      </c>
      <c r="C86" s="7">
        <v>215</v>
      </c>
      <c r="D86" s="7" t="str">
        <f>VLOOKUP(C86,車種一覧!$A$4:$E$46,2,FALSE)</f>
        <v>ギストマ</v>
      </c>
      <c r="E86" s="7" t="str">
        <f>VLOOKUP(C86,車種一覧!$A$4:$E$46,3,FALSE)</f>
        <v>ハイブリッド</v>
      </c>
      <c r="F86" s="7" t="str">
        <f>VLOOKUP(C86,車種一覧!$A$4:$E$46,4,FALSE)</f>
        <v>HW3</v>
      </c>
      <c r="G86" s="12">
        <f>VLOOKUP(C86,車種一覧!$A$4:$E$46,5,FALSE)</f>
        <v>16800</v>
      </c>
      <c r="H86" s="11">
        <v>44445</v>
      </c>
      <c r="I86" s="11">
        <v>44448</v>
      </c>
      <c r="J86" s="7">
        <f t="shared" si="4"/>
        <v>4</v>
      </c>
      <c r="K86" s="13"/>
      <c r="L86" s="12">
        <f t="shared" si="5"/>
        <v>67200</v>
      </c>
    </row>
    <row r="87" spans="1:12" x14ac:dyDescent="0.45">
      <c r="A87" s="7">
        <v>84</v>
      </c>
      <c r="B87" s="11">
        <v>44424</v>
      </c>
      <c r="C87" s="7">
        <v>216</v>
      </c>
      <c r="D87" s="7" t="str">
        <f>VLOOKUP(C87,車種一覧!$A$4:$E$46,2,FALSE)</f>
        <v>マルファト</v>
      </c>
      <c r="E87" s="7" t="str">
        <f>VLOOKUP(C87,車種一覧!$A$4:$E$46,3,FALSE)</f>
        <v>ハイブリッド</v>
      </c>
      <c r="F87" s="7" t="str">
        <f>VLOOKUP(C87,車種一覧!$A$4:$E$46,4,FALSE)</f>
        <v>HW3</v>
      </c>
      <c r="G87" s="12">
        <f>VLOOKUP(C87,車種一覧!$A$4:$E$46,5,FALSE)</f>
        <v>16800</v>
      </c>
      <c r="H87" s="11">
        <v>44437</v>
      </c>
      <c r="I87" s="11">
        <v>44440</v>
      </c>
      <c r="J87" s="7">
        <f t="shared" si="4"/>
        <v>4</v>
      </c>
      <c r="K87" s="13"/>
      <c r="L87" s="12">
        <f t="shared" si="5"/>
        <v>67200</v>
      </c>
    </row>
    <row r="88" spans="1:12" x14ac:dyDescent="0.45">
      <c r="A88" s="7">
        <v>85</v>
      </c>
      <c r="B88" s="11">
        <v>44424</v>
      </c>
      <c r="C88" s="7">
        <v>207</v>
      </c>
      <c r="D88" s="7" t="str">
        <f>VLOOKUP(C88,車種一覧!$A$4:$E$46,2,FALSE)</f>
        <v>プリチーPHV</v>
      </c>
      <c r="E88" s="7" t="str">
        <f>VLOOKUP(C88,車種一覧!$A$4:$E$46,3,FALSE)</f>
        <v>ハイブリッド</v>
      </c>
      <c r="F88" s="7" t="str">
        <f>VLOOKUP(C88,車種一覧!$A$4:$E$46,4,FALSE)</f>
        <v>HV2</v>
      </c>
      <c r="G88" s="12">
        <f>VLOOKUP(C88,車種一覧!$A$4:$E$46,5,FALSE)</f>
        <v>8700</v>
      </c>
      <c r="H88" s="11">
        <v>44435</v>
      </c>
      <c r="I88" s="11">
        <v>44435</v>
      </c>
      <c r="J88" s="7">
        <f t="shared" si="4"/>
        <v>1</v>
      </c>
      <c r="K88" s="13"/>
      <c r="L88" s="12">
        <f t="shared" si="5"/>
        <v>8700</v>
      </c>
    </row>
    <row r="89" spans="1:12" x14ac:dyDescent="0.45">
      <c r="A89" s="7">
        <v>86</v>
      </c>
      <c r="B89" s="11">
        <v>44424</v>
      </c>
      <c r="C89" s="7">
        <v>503</v>
      </c>
      <c r="D89" s="7" t="str">
        <f>VLOOKUP(C89,車種一覧!$A$4:$E$46,2,FALSE)</f>
        <v>ガードバン</v>
      </c>
      <c r="E89" s="7" t="str">
        <f>VLOOKUP(C89,車種一覧!$A$4:$E$46,3,FALSE)</f>
        <v>RV</v>
      </c>
      <c r="F89" s="7" t="str">
        <f>VLOOKUP(C89,車種一覧!$A$4:$E$46,4,FALSE)</f>
        <v>RV2</v>
      </c>
      <c r="G89" s="12">
        <f>VLOOKUP(C89,車種一覧!$A$4:$E$46,5,FALSE)</f>
        <v>14000</v>
      </c>
      <c r="H89" s="11">
        <v>44430</v>
      </c>
      <c r="I89" s="11">
        <v>44432</v>
      </c>
      <c r="J89" s="7">
        <f t="shared" si="4"/>
        <v>3</v>
      </c>
      <c r="K89" s="13"/>
      <c r="L89" s="12">
        <f t="shared" si="5"/>
        <v>42000</v>
      </c>
    </row>
    <row r="90" spans="1:12" x14ac:dyDescent="0.45">
      <c r="A90" s="7">
        <v>87</v>
      </c>
      <c r="B90" s="11">
        <v>44425</v>
      </c>
      <c r="C90" s="7">
        <v>203</v>
      </c>
      <c r="D90" s="7" t="str">
        <f>VLOOKUP(C90,車種一覧!$A$4:$E$46,2,FALSE)</f>
        <v>プリチー1.5</v>
      </c>
      <c r="E90" s="7" t="str">
        <f>VLOOKUP(C90,車種一覧!$A$4:$E$46,3,FALSE)</f>
        <v>ハイブリッド</v>
      </c>
      <c r="F90" s="7" t="str">
        <f>VLOOKUP(C90,車種一覧!$A$4:$E$46,4,FALSE)</f>
        <v>HV1</v>
      </c>
      <c r="G90" s="12">
        <f>VLOOKUP(C90,車種一覧!$A$4:$E$46,5,FALSE)</f>
        <v>6500</v>
      </c>
      <c r="H90" s="11">
        <v>44450</v>
      </c>
      <c r="I90" s="11">
        <v>44451</v>
      </c>
      <c r="J90" s="7">
        <f t="shared" si="4"/>
        <v>2</v>
      </c>
      <c r="K90" s="13"/>
      <c r="L90" s="12">
        <f t="shared" si="5"/>
        <v>13000</v>
      </c>
    </row>
    <row r="91" spans="1:12" x14ac:dyDescent="0.45">
      <c r="A91" s="7">
        <v>88</v>
      </c>
      <c r="B91" s="11">
        <v>44426</v>
      </c>
      <c r="C91" s="7">
        <v>211</v>
      </c>
      <c r="D91" s="7" t="str">
        <f>VLOOKUP(C91,車種一覧!$A$4:$E$46,2,FALSE)</f>
        <v>アスリート</v>
      </c>
      <c r="E91" s="7" t="str">
        <f>VLOOKUP(C91,車種一覧!$A$4:$E$46,3,FALSE)</f>
        <v>ハイブリッド</v>
      </c>
      <c r="F91" s="7" t="str">
        <f>VLOOKUP(C91,車種一覧!$A$4:$E$46,4,FALSE)</f>
        <v>HV4</v>
      </c>
      <c r="G91" s="12">
        <f>VLOOKUP(C91,車種一覧!$A$4:$E$46,5,FALSE)</f>
        <v>18400</v>
      </c>
      <c r="H91" s="11">
        <v>44442</v>
      </c>
      <c r="I91" s="11">
        <v>44443</v>
      </c>
      <c r="J91" s="7">
        <f t="shared" si="4"/>
        <v>2</v>
      </c>
      <c r="K91" s="13"/>
      <c r="L91" s="12">
        <f t="shared" si="5"/>
        <v>36800</v>
      </c>
    </row>
    <row r="92" spans="1:12" x14ac:dyDescent="0.45">
      <c r="A92" s="7">
        <v>89</v>
      </c>
      <c r="B92" s="11">
        <v>44427</v>
      </c>
      <c r="C92" s="7">
        <v>201</v>
      </c>
      <c r="D92" s="7" t="str">
        <f>VLOOKUP(C92,車種一覧!$A$4:$E$46,2,FALSE)</f>
        <v>タクカ</v>
      </c>
      <c r="E92" s="7" t="str">
        <f>VLOOKUP(C92,車種一覧!$A$4:$E$46,3,FALSE)</f>
        <v>ハイブリッド</v>
      </c>
      <c r="F92" s="7" t="str">
        <f>VLOOKUP(C92,車種一覧!$A$4:$E$46,4,FALSE)</f>
        <v>HV1</v>
      </c>
      <c r="G92" s="12">
        <f>VLOOKUP(C92,車種一覧!$A$4:$E$46,5,FALSE)</f>
        <v>6500</v>
      </c>
      <c r="H92" s="11">
        <v>44446</v>
      </c>
      <c r="I92" s="11">
        <v>44447</v>
      </c>
      <c r="J92" s="7">
        <f t="shared" si="4"/>
        <v>2</v>
      </c>
      <c r="K92" s="13"/>
      <c r="L92" s="12">
        <f t="shared" si="5"/>
        <v>13000</v>
      </c>
    </row>
    <row r="93" spans="1:12" x14ac:dyDescent="0.45">
      <c r="A93" s="7">
        <v>90</v>
      </c>
      <c r="B93" s="11">
        <v>44427</v>
      </c>
      <c r="C93" s="7">
        <v>302</v>
      </c>
      <c r="D93" s="7" t="str">
        <f>VLOOKUP(C93,車種一覧!$A$4:$E$46,2,FALSE)</f>
        <v>スターZ</v>
      </c>
      <c r="E93" s="7" t="str">
        <f>VLOOKUP(C93,車種一覧!$A$4:$E$46,3,FALSE)</f>
        <v>スポーツ</v>
      </c>
      <c r="F93" s="7" t="str">
        <f>VLOOKUP(C93,車種一覧!$A$4:$E$46,4,FALSE)</f>
        <v>SP2</v>
      </c>
      <c r="G93" s="12">
        <f>VLOOKUP(C93,車種一覧!$A$4:$E$46,5,FALSE)</f>
        <v>11000</v>
      </c>
      <c r="H93" s="11">
        <v>44438</v>
      </c>
      <c r="I93" s="11">
        <v>44439</v>
      </c>
      <c r="J93" s="7">
        <f t="shared" si="4"/>
        <v>2</v>
      </c>
      <c r="K93" s="13"/>
      <c r="L93" s="12">
        <f t="shared" si="5"/>
        <v>22000</v>
      </c>
    </row>
    <row r="94" spans="1:12" x14ac:dyDescent="0.45">
      <c r="A94" s="7">
        <v>91</v>
      </c>
      <c r="B94" s="11">
        <v>44428</v>
      </c>
      <c r="C94" s="7">
        <v>202</v>
      </c>
      <c r="D94" s="7" t="str">
        <f>VLOOKUP(C94,車種一覧!$A$4:$E$46,2,FALSE)</f>
        <v>アクシコ</v>
      </c>
      <c r="E94" s="7" t="str">
        <f>VLOOKUP(C94,車種一覧!$A$4:$E$46,3,FALSE)</f>
        <v>ハイブリッド</v>
      </c>
      <c r="F94" s="7" t="str">
        <f>VLOOKUP(C94,車種一覧!$A$4:$E$46,4,FALSE)</f>
        <v>HV1</v>
      </c>
      <c r="G94" s="12">
        <f>VLOOKUP(C94,車種一覧!$A$4:$E$46,5,FALSE)</f>
        <v>6800</v>
      </c>
      <c r="H94" s="11">
        <v>44435</v>
      </c>
      <c r="I94" s="11">
        <v>44437</v>
      </c>
      <c r="J94" s="7">
        <f t="shared" si="4"/>
        <v>3</v>
      </c>
      <c r="K94" s="13"/>
      <c r="L94" s="12">
        <f t="shared" si="5"/>
        <v>20400</v>
      </c>
    </row>
    <row r="95" spans="1:12" x14ac:dyDescent="0.45">
      <c r="A95" s="7">
        <v>92</v>
      </c>
      <c r="B95" s="11">
        <v>44429</v>
      </c>
      <c r="C95" s="7">
        <v>201</v>
      </c>
      <c r="D95" s="7" t="str">
        <f>VLOOKUP(C95,車種一覧!$A$4:$E$46,2,FALSE)</f>
        <v>タクカ</v>
      </c>
      <c r="E95" s="7" t="str">
        <f>VLOOKUP(C95,車種一覧!$A$4:$E$46,3,FALSE)</f>
        <v>ハイブリッド</v>
      </c>
      <c r="F95" s="7" t="str">
        <f>VLOOKUP(C95,車種一覧!$A$4:$E$46,4,FALSE)</f>
        <v>HV1</v>
      </c>
      <c r="G95" s="12">
        <f>VLOOKUP(C95,車種一覧!$A$4:$E$46,5,FALSE)</f>
        <v>6500</v>
      </c>
      <c r="H95" s="11">
        <v>44456</v>
      </c>
      <c r="I95" s="11">
        <v>44458</v>
      </c>
      <c r="J95" s="7">
        <f t="shared" si="4"/>
        <v>3</v>
      </c>
      <c r="K95" s="13"/>
      <c r="L95" s="12">
        <f t="shared" si="5"/>
        <v>19500</v>
      </c>
    </row>
    <row r="96" spans="1:12" x14ac:dyDescent="0.45">
      <c r="A96" s="7">
        <v>93</v>
      </c>
      <c r="B96" s="11">
        <v>44430</v>
      </c>
      <c r="C96" s="7">
        <v>111</v>
      </c>
      <c r="D96" s="7" t="str">
        <f>VLOOKUP(C96,車種一覧!$A$4:$E$46,2,FALSE)</f>
        <v>タジック</v>
      </c>
      <c r="E96" s="7" t="str">
        <f>VLOOKUP(C96,車種一覧!$A$4:$E$46,3,FALSE)</f>
        <v>乗用車</v>
      </c>
      <c r="F96" s="7" t="str">
        <f>VLOOKUP(C96,車種一覧!$A$4:$E$46,4,FALSE)</f>
        <v>P5</v>
      </c>
      <c r="G96" s="12">
        <f>VLOOKUP(C96,車種一覧!$A$4:$E$46,5,FALSE)</f>
        <v>16800</v>
      </c>
      <c r="H96" s="11">
        <v>44448</v>
      </c>
      <c r="I96" s="11">
        <v>44449</v>
      </c>
      <c r="J96" s="7">
        <f t="shared" si="4"/>
        <v>2</v>
      </c>
      <c r="K96" s="13"/>
      <c r="L96" s="12">
        <f t="shared" si="5"/>
        <v>33600</v>
      </c>
    </row>
    <row r="97" spans="1:12" x14ac:dyDescent="0.45">
      <c r="A97" s="7">
        <v>94</v>
      </c>
      <c r="B97" s="11">
        <v>44430</v>
      </c>
      <c r="C97" s="7">
        <v>402</v>
      </c>
      <c r="D97" s="7" t="str">
        <f>VLOOKUP(C97,車種一覧!$A$4:$E$46,2,FALSE)</f>
        <v>ユウシス</v>
      </c>
      <c r="E97" s="7" t="str">
        <f>VLOOKUP(C97,車種一覧!$A$4:$E$46,3,FALSE)</f>
        <v>ミニバン</v>
      </c>
      <c r="F97" s="7" t="str">
        <f>VLOOKUP(C97,車種一覧!$A$4:$E$46,4,FALSE)</f>
        <v>W1</v>
      </c>
      <c r="G97" s="12">
        <f>VLOOKUP(C97,車種一覧!$A$4:$E$46,5,FALSE)</f>
        <v>6600</v>
      </c>
      <c r="H97" s="11">
        <v>44447</v>
      </c>
      <c r="I97" s="11">
        <v>44448</v>
      </c>
      <c r="J97" s="7">
        <f t="shared" si="4"/>
        <v>2</v>
      </c>
      <c r="K97" s="13"/>
      <c r="L97" s="12">
        <f t="shared" si="5"/>
        <v>13200</v>
      </c>
    </row>
    <row r="98" spans="1:12" x14ac:dyDescent="0.45">
      <c r="A98" s="7">
        <v>95</v>
      </c>
      <c r="B98" s="11">
        <v>44431</v>
      </c>
      <c r="C98" s="7">
        <v>106</v>
      </c>
      <c r="D98" s="7" t="str">
        <f>VLOOKUP(C98,車種一覧!$A$4:$E$46,2,FALSE)</f>
        <v>ポンテ</v>
      </c>
      <c r="E98" s="7" t="str">
        <f>VLOOKUP(C98,車種一覧!$A$4:$E$46,3,FALSE)</f>
        <v>乗用車</v>
      </c>
      <c r="F98" s="7" t="str">
        <f>VLOOKUP(C98,車種一覧!$A$4:$E$46,4,FALSE)</f>
        <v>P2</v>
      </c>
      <c r="G98" s="12">
        <f>VLOOKUP(C98,車種一覧!$A$4:$E$46,5,FALSE)</f>
        <v>6500</v>
      </c>
      <c r="H98" s="11">
        <v>44447</v>
      </c>
      <c r="I98" s="11">
        <v>44447</v>
      </c>
      <c r="J98" s="7">
        <f t="shared" si="4"/>
        <v>1</v>
      </c>
      <c r="K98" s="13"/>
      <c r="L98" s="12">
        <f t="shared" si="5"/>
        <v>6500</v>
      </c>
    </row>
    <row r="99" spans="1:12" x14ac:dyDescent="0.45">
      <c r="A99" s="7">
        <v>96</v>
      </c>
      <c r="B99" s="11">
        <v>44431</v>
      </c>
      <c r="C99" s="7">
        <v>216</v>
      </c>
      <c r="D99" s="7" t="str">
        <f>VLOOKUP(C99,車種一覧!$A$4:$E$46,2,FALSE)</f>
        <v>マルファト</v>
      </c>
      <c r="E99" s="7" t="str">
        <f>VLOOKUP(C99,車種一覧!$A$4:$E$46,3,FALSE)</f>
        <v>ハイブリッド</v>
      </c>
      <c r="F99" s="7" t="str">
        <f>VLOOKUP(C99,車種一覧!$A$4:$E$46,4,FALSE)</f>
        <v>HW3</v>
      </c>
      <c r="G99" s="12">
        <f>VLOOKUP(C99,車種一覧!$A$4:$E$46,5,FALSE)</f>
        <v>16800</v>
      </c>
      <c r="H99" s="11">
        <v>44447</v>
      </c>
      <c r="I99" s="11">
        <v>44449</v>
      </c>
      <c r="J99" s="7">
        <f t="shared" si="4"/>
        <v>3</v>
      </c>
      <c r="K99" s="13"/>
      <c r="L99" s="12">
        <f t="shared" si="5"/>
        <v>50400</v>
      </c>
    </row>
    <row r="100" spans="1:12" x14ac:dyDescent="0.45">
      <c r="A100" s="7">
        <v>97</v>
      </c>
      <c r="B100" s="11">
        <v>44432</v>
      </c>
      <c r="C100" s="7">
        <v>206</v>
      </c>
      <c r="D100" s="7" t="str">
        <f>VLOOKUP(C100,車種一覧!$A$4:$E$46,2,FALSE)</f>
        <v>ビールドー</v>
      </c>
      <c r="E100" s="7" t="str">
        <f>VLOOKUP(C100,車種一覧!$A$4:$E$46,3,FALSE)</f>
        <v>ハイブリッド</v>
      </c>
      <c r="F100" s="7" t="str">
        <f>VLOOKUP(C100,車種一覧!$A$4:$E$46,4,FALSE)</f>
        <v>HV2</v>
      </c>
      <c r="G100" s="12">
        <f>VLOOKUP(C100,車種一覧!$A$4:$E$46,5,FALSE)</f>
        <v>8700</v>
      </c>
      <c r="H100" s="11">
        <v>44448</v>
      </c>
      <c r="I100" s="11">
        <v>44450</v>
      </c>
      <c r="J100" s="7">
        <f t="shared" ref="J100:J131" si="6">I100-H100+1</f>
        <v>3</v>
      </c>
      <c r="K100" s="13"/>
      <c r="L100" s="12">
        <f t="shared" ref="L100:L131" si="7">G100*J100*(1-K100)</f>
        <v>26100</v>
      </c>
    </row>
    <row r="101" spans="1:12" x14ac:dyDescent="0.45">
      <c r="A101" s="7">
        <v>98</v>
      </c>
      <c r="B101" s="11">
        <v>44434</v>
      </c>
      <c r="C101" s="7">
        <v>209</v>
      </c>
      <c r="D101" s="7" t="str">
        <f>VLOOKUP(C101,車種一覧!$A$4:$E$46,2,FALSE)</f>
        <v>アムオHV</v>
      </c>
      <c r="E101" s="7" t="str">
        <f>VLOOKUP(C101,車種一覧!$A$4:$E$46,3,FALSE)</f>
        <v>ハイブリッド</v>
      </c>
      <c r="F101" s="7" t="str">
        <f>VLOOKUP(C101,車種一覧!$A$4:$E$46,4,FALSE)</f>
        <v>HV3</v>
      </c>
      <c r="G101" s="12">
        <f>VLOOKUP(C101,車種一覧!$A$4:$E$46,5,FALSE)</f>
        <v>11800</v>
      </c>
      <c r="H101" s="11">
        <v>44434</v>
      </c>
      <c r="I101" s="11">
        <v>44437</v>
      </c>
      <c r="J101" s="7">
        <f t="shared" si="6"/>
        <v>4</v>
      </c>
      <c r="K101" s="13"/>
      <c r="L101" s="12">
        <f t="shared" si="7"/>
        <v>47200</v>
      </c>
    </row>
    <row r="102" spans="1:12" x14ac:dyDescent="0.45">
      <c r="A102" s="7">
        <v>99</v>
      </c>
      <c r="B102" s="11">
        <v>44434</v>
      </c>
      <c r="C102" s="7">
        <v>202</v>
      </c>
      <c r="D102" s="7" t="str">
        <f>VLOOKUP(C102,車種一覧!$A$4:$E$46,2,FALSE)</f>
        <v>アクシコ</v>
      </c>
      <c r="E102" s="7" t="str">
        <f>VLOOKUP(C102,車種一覧!$A$4:$E$46,3,FALSE)</f>
        <v>ハイブリッド</v>
      </c>
      <c r="F102" s="7" t="str">
        <f>VLOOKUP(C102,車種一覧!$A$4:$E$46,4,FALSE)</f>
        <v>HV1</v>
      </c>
      <c r="G102" s="12">
        <f>VLOOKUP(C102,車種一覧!$A$4:$E$46,5,FALSE)</f>
        <v>6800</v>
      </c>
      <c r="H102" s="11">
        <v>44449</v>
      </c>
      <c r="I102" s="11">
        <v>44454</v>
      </c>
      <c r="J102" s="7">
        <f t="shared" si="6"/>
        <v>6</v>
      </c>
      <c r="K102" s="13"/>
      <c r="L102" s="12">
        <f t="shared" si="7"/>
        <v>40800</v>
      </c>
    </row>
    <row r="103" spans="1:12" x14ac:dyDescent="0.45">
      <c r="A103" s="7">
        <v>100</v>
      </c>
      <c r="B103" s="11">
        <v>44436</v>
      </c>
      <c r="C103" s="7">
        <v>213</v>
      </c>
      <c r="D103" s="7" t="str">
        <f>VLOOKUP(C103,車種一覧!$A$4:$E$46,2,FALSE)</f>
        <v>ノウキー</v>
      </c>
      <c r="E103" s="7" t="str">
        <f>VLOOKUP(C103,車種一覧!$A$4:$E$46,3,FALSE)</f>
        <v>ハイブリッド</v>
      </c>
      <c r="F103" s="7" t="str">
        <f>VLOOKUP(C103,車種一覧!$A$4:$E$46,4,FALSE)</f>
        <v>HW2</v>
      </c>
      <c r="G103" s="12">
        <f>VLOOKUP(C103,車種一覧!$A$4:$E$46,5,FALSE)</f>
        <v>14500</v>
      </c>
      <c r="H103" s="11">
        <v>44466</v>
      </c>
      <c r="I103" s="11">
        <v>44468</v>
      </c>
      <c r="J103" s="7">
        <f t="shared" si="6"/>
        <v>3</v>
      </c>
      <c r="K103" s="13"/>
      <c r="L103" s="12">
        <f t="shared" si="7"/>
        <v>43500</v>
      </c>
    </row>
    <row r="104" spans="1:12" x14ac:dyDescent="0.45">
      <c r="A104" s="7">
        <v>101</v>
      </c>
      <c r="B104" s="11">
        <v>44436</v>
      </c>
      <c r="C104" s="7">
        <v>107</v>
      </c>
      <c r="D104" s="7" t="str">
        <f>VLOOKUP(C104,車種一覧!$A$4:$E$46,2,FALSE)</f>
        <v>アイオン</v>
      </c>
      <c r="E104" s="7" t="str">
        <f>VLOOKUP(C104,車種一覧!$A$4:$E$46,3,FALSE)</f>
        <v>乗用車</v>
      </c>
      <c r="F104" s="7" t="str">
        <f>VLOOKUP(C104,車種一覧!$A$4:$E$46,4,FALSE)</f>
        <v>P3</v>
      </c>
      <c r="G104" s="12">
        <f>VLOOKUP(C104,車種一覧!$A$4:$E$46,5,FALSE)</f>
        <v>7400</v>
      </c>
      <c r="H104" s="11">
        <v>44466</v>
      </c>
      <c r="I104" s="11">
        <v>44466</v>
      </c>
      <c r="J104" s="7">
        <f t="shared" si="6"/>
        <v>1</v>
      </c>
      <c r="K104" s="13"/>
      <c r="L104" s="12">
        <f t="shared" si="7"/>
        <v>7400</v>
      </c>
    </row>
    <row r="105" spans="1:12" x14ac:dyDescent="0.45">
      <c r="A105" s="7">
        <v>102</v>
      </c>
      <c r="B105" s="11">
        <v>44436</v>
      </c>
      <c r="C105" s="7">
        <v>212</v>
      </c>
      <c r="D105" s="7" t="str">
        <f>VLOOKUP(C105,車種一覧!$A$4:$E$46,2,FALSE)</f>
        <v>プリチーWX</v>
      </c>
      <c r="E105" s="7" t="str">
        <f>VLOOKUP(C105,車種一覧!$A$4:$E$46,3,FALSE)</f>
        <v>ハイブリッド</v>
      </c>
      <c r="F105" s="7" t="str">
        <f>VLOOKUP(C105,車種一覧!$A$4:$E$46,4,FALSE)</f>
        <v>HW1</v>
      </c>
      <c r="G105" s="12">
        <f>VLOOKUP(C105,車種一覧!$A$4:$E$46,5,FALSE)</f>
        <v>9700</v>
      </c>
      <c r="H105" s="11">
        <v>44453</v>
      </c>
      <c r="I105" s="11">
        <v>44453</v>
      </c>
      <c r="J105" s="7">
        <f t="shared" si="6"/>
        <v>1</v>
      </c>
      <c r="K105" s="13"/>
      <c r="L105" s="12">
        <f t="shared" si="7"/>
        <v>9700</v>
      </c>
    </row>
    <row r="106" spans="1:12" x14ac:dyDescent="0.45">
      <c r="A106" s="7">
        <v>103</v>
      </c>
      <c r="B106" s="11">
        <v>44438</v>
      </c>
      <c r="C106" s="7">
        <v>203</v>
      </c>
      <c r="D106" s="7" t="str">
        <f>VLOOKUP(C106,車種一覧!$A$4:$E$46,2,FALSE)</f>
        <v>プリチー1.5</v>
      </c>
      <c r="E106" s="7" t="str">
        <f>VLOOKUP(C106,車種一覧!$A$4:$E$46,3,FALSE)</f>
        <v>ハイブリッド</v>
      </c>
      <c r="F106" s="7" t="str">
        <f>VLOOKUP(C106,車種一覧!$A$4:$E$46,4,FALSE)</f>
        <v>HV1</v>
      </c>
      <c r="G106" s="12">
        <f>VLOOKUP(C106,車種一覧!$A$4:$E$46,5,FALSE)</f>
        <v>6500</v>
      </c>
      <c r="H106" s="11">
        <v>44468</v>
      </c>
      <c r="I106" s="11">
        <v>44469</v>
      </c>
      <c r="J106" s="7">
        <f t="shared" si="6"/>
        <v>2</v>
      </c>
      <c r="K106" s="13"/>
      <c r="L106" s="12">
        <f t="shared" si="7"/>
        <v>13000</v>
      </c>
    </row>
    <row r="107" spans="1:12" x14ac:dyDescent="0.45">
      <c r="A107" s="7">
        <v>104</v>
      </c>
      <c r="B107" s="11">
        <v>44438</v>
      </c>
      <c r="C107" s="7">
        <v>108</v>
      </c>
      <c r="D107" s="7" t="str">
        <f>VLOOKUP(C107,車種一覧!$A$4:$E$46,2,FALSE)</f>
        <v>プレオト</v>
      </c>
      <c r="E107" s="7" t="str">
        <f>VLOOKUP(C107,車種一覧!$A$4:$E$46,3,FALSE)</f>
        <v>乗用車</v>
      </c>
      <c r="F107" s="7" t="str">
        <f>VLOOKUP(C107,車種一覧!$A$4:$E$46,4,FALSE)</f>
        <v>P3</v>
      </c>
      <c r="G107" s="12">
        <f>VLOOKUP(C107,車種一覧!$A$4:$E$46,5,FALSE)</f>
        <v>7400</v>
      </c>
      <c r="H107" s="11">
        <v>44463</v>
      </c>
      <c r="I107" s="11">
        <v>44463</v>
      </c>
      <c r="J107" s="7">
        <f t="shared" si="6"/>
        <v>1</v>
      </c>
      <c r="K107" s="13"/>
      <c r="L107" s="12">
        <f t="shared" si="7"/>
        <v>7400</v>
      </c>
    </row>
    <row r="108" spans="1:12" x14ac:dyDescent="0.45">
      <c r="A108" s="7">
        <v>105</v>
      </c>
      <c r="B108" s="11">
        <v>44439</v>
      </c>
      <c r="C108" s="7">
        <v>211</v>
      </c>
      <c r="D108" s="7" t="str">
        <f>VLOOKUP(C108,車種一覧!$A$4:$E$46,2,FALSE)</f>
        <v>アスリート</v>
      </c>
      <c r="E108" s="7" t="str">
        <f>VLOOKUP(C108,車種一覧!$A$4:$E$46,3,FALSE)</f>
        <v>ハイブリッド</v>
      </c>
      <c r="F108" s="7" t="str">
        <f>VLOOKUP(C108,車種一覧!$A$4:$E$46,4,FALSE)</f>
        <v>HV4</v>
      </c>
      <c r="G108" s="12">
        <f>VLOOKUP(C108,車種一覧!$A$4:$E$46,5,FALSE)</f>
        <v>18400</v>
      </c>
      <c r="H108" s="11">
        <v>44464</v>
      </c>
      <c r="I108" s="11">
        <v>44464</v>
      </c>
      <c r="J108" s="7">
        <f t="shared" si="6"/>
        <v>1</v>
      </c>
      <c r="K108" s="13"/>
      <c r="L108" s="12">
        <f t="shared" si="7"/>
        <v>18400</v>
      </c>
    </row>
    <row r="109" spans="1:12" x14ac:dyDescent="0.45">
      <c r="A109" s="7">
        <v>106</v>
      </c>
      <c r="B109" s="11">
        <v>44440</v>
      </c>
      <c r="C109" s="7">
        <v>217</v>
      </c>
      <c r="D109" s="7" t="str">
        <f>VLOOKUP(C109,車種一覧!$A$4:$E$46,2,FALSE)</f>
        <v>ファイアー</v>
      </c>
      <c r="E109" s="7" t="str">
        <f>VLOOKUP(C109,車種一覧!$A$4:$E$46,3,FALSE)</f>
        <v>ハイブリッド</v>
      </c>
      <c r="F109" s="7" t="str">
        <f>VLOOKUP(C109,車種一覧!$A$4:$E$46,4,FALSE)</f>
        <v>HW3</v>
      </c>
      <c r="G109" s="12">
        <f>VLOOKUP(C109,車種一覧!$A$4:$E$46,5,FALSE)</f>
        <v>16800</v>
      </c>
      <c r="H109" s="11">
        <v>44449</v>
      </c>
      <c r="I109" s="11">
        <v>44449</v>
      </c>
      <c r="J109" s="7">
        <f t="shared" si="6"/>
        <v>1</v>
      </c>
      <c r="K109" s="13"/>
      <c r="L109" s="12">
        <f t="shared" si="7"/>
        <v>16800</v>
      </c>
    </row>
    <row r="110" spans="1:12" x14ac:dyDescent="0.45">
      <c r="A110" s="7">
        <v>107</v>
      </c>
      <c r="B110" s="11">
        <v>44440</v>
      </c>
      <c r="C110" s="7">
        <v>216</v>
      </c>
      <c r="D110" s="7" t="str">
        <f>VLOOKUP(C110,車種一覧!$A$4:$E$46,2,FALSE)</f>
        <v>マルファト</v>
      </c>
      <c r="E110" s="7" t="str">
        <f>VLOOKUP(C110,車種一覧!$A$4:$E$46,3,FALSE)</f>
        <v>ハイブリッド</v>
      </c>
      <c r="F110" s="7" t="str">
        <f>VLOOKUP(C110,車種一覧!$A$4:$E$46,4,FALSE)</f>
        <v>HW3</v>
      </c>
      <c r="G110" s="12">
        <f>VLOOKUP(C110,車種一覧!$A$4:$E$46,5,FALSE)</f>
        <v>16800</v>
      </c>
      <c r="H110" s="11">
        <v>44466</v>
      </c>
      <c r="I110" s="11">
        <v>44467</v>
      </c>
      <c r="J110" s="7">
        <f t="shared" si="6"/>
        <v>2</v>
      </c>
      <c r="K110" s="13"/>
      <c r="L110" s="12">
        <f t="shared" si="7"/>
        <v>33600</v>
      </c>
    </row>
    <row r="111" spans="1:12" x14ac:dyDescent="0.45">
      <c r="A111" s="7">
        <v>108</v>
      </c>
      <c r="B111" s="11">
        <v>44440</v>
      </c>
      <c r="C111" s="7">
        <v>605</v>
      </c>
      <c r="D111" s="7" t="str">
        <f>VLOOKUP(C111,車種一覧!$A$4:$E$46,2,FALSE)</f>
        <v>レックウ</v>
      </c>
      <c r="E111" s="7" t="str">
        <f>VLOOKUP(C111,車種一覧!$A$4:$E$46,3,FALSE)</f>
        <v>輸入車</v>
      </c>
      <c r="F111" s="7" t="str">
        <f>VLOOKUP(C111,車種一覧!$A$4:$E$46,4,FALSE)</f>
        <v>G2</v>
      </c>
      <c r="G111" s="12">
        <f>VLOOKUP(C111,車種一覧!$A$4:$E$46,5,FALSE)</f>
        <v>23000</v>
      </c>
      <c r="H111" s="11">
        <v>44440</v>
      </c>
      <c r="I111" s="11">
        <v>44443</v>
      </c>
      <c r="J111" s="7">
        <f t="shared" si="6"/>
        <v>4</v>
      </c>
      <c r="K111" s="13"/>
      <c r="L111" s="12">
        <f t="shared" si="7"/>
        <v>92000</v>
      </c>
    </row>
    <row r="112" spans="1:12" x14ac:dyDescent="0.45">
      <c r="A112" s="7">
        <v>109</v>
      </c>
      <c r="B112" s="11">
        <v>44441</v>
      </c>
      <c r="C112" s="7">
        <v>201</v>
      </c>
      <c r="D112" s="7" t="str">
        <f>VLOOKUP(C112,車種一覧!$A$4:$E$46,2,FALSE)</f>
        <v>タクカ</v>
      </c>
      <c r="E112" s="7" t="str">
        <f>VLOOKUP(C112,車種一覧!$A$4:$E$46,3,FALSE)</f>
        <v>ハイブリッド</v>
      </c>
      <c r="F112" s="7" t="str">
        <f>VLOOKUP(C112,車種一覧!$A$4:$E$46,4,FALSE)</f>
        <v>HV1</v>
      </c>
      <c r="G112" s="12">
        <f>VLOOKUP(C112,車種一覧!$A$4:$E$46,5,FALSE)</f>
        <v>6500</v>
      </c>
      <c r="H112" s="11">
        <v>44443</v>
      </c>
      <c r="I112" s="11">
        <v>44445</v>
      </c>
      <c r="J112" s="7">
        <f t="shared" si="6"/>
        <v>3</v>
      </c>
      <c r="K112" s="13"/>
      <c r="L112" s="12">
        <f t="shared" si="7"/>
        <v>19500</v>
      </c>
    </row>
    <row r="113" spans="1:12" x14ac:dyDescent="0.45">
      <c r="A113" s="7">
        <v>110</v>
      </c>
      <c r="B113" s="11">
        <v>44442</v>
      </c>
      <c r="C113" s="7">
        <v>217</v>
      </c>
      <c r="D113" s="7" t="str">
        <f>VLOOKUP(C113,車種一覧!$A$4:$E$46,2,FALSE)</f>
        <v>ファイアー</v>
      </c>
      <c r="E113" s="7" t="str">
        <f>VLOOKUP(C113,車種一覧!$A$4:$E$46,3,FALSE)</f>
        <v>ハイブリッド</v>
      </c>
      <c r="F113" s="7" t="str">
        <f>VLOOKUP(C113,車種一覧!$A$4:$E$46,4,FALSE)</f>
        <v>HW3</v>
      </c>
      <c r="G113" s="12">
        <f>VLOOKUP(C113,車種一覧!$A$4:$E$46,5,FALSE)</f>
        <v>16800</v>
      </c>
      <c r="H113" s="11">
        <v>44450</v>
      </c>
      <c r="I113" s="11">
        <v>44451</v>
      </c>
      <c r="J113" s="7">
        <f t="shared" si="6"/>
        <v>2</v>
      </c>
      <c r="K113" s="13"/>
      <c r="L113" s="12">
        <f t="shared" si="7"/>
        <v>33600</v>
      </c>
    </row>
    <row r="114" spans="1:12" x14ac:dyDescent="0.45">
      <c r="A114" s="7">
        <v>111</v>
      </c>
      <c r="B114" s="11">
        <v>44443</v>
      </c>
      <c r="C114" s="7">
        <v>210</v>
      </c>
      <c r="D114" s="7" t="str">
        <f>VLOOKUP(C114,車種一覧!$A$4:$E$46,2,FALSE)</f>
        <v>ブラウト</v>
      </c>
      <c r="E114" s="7" t="str">
        <f>VLOOKUP(C114,車種一覧!$A$4:$E$46,3,FALSE)</f>
        <v>ハイブリッド</v>
      </c>
      <c r="F114" s="7" t="str">
        <f>VLOOKUP(C114,車種一覧!$A$4:$E$46,4,FALSE)</f>
        <v>HV4</v>
      </c>
      <c r="G114" s="12">
        <f>VLOOKUP(C114,車種一覧!$A$4:$E$46,5,FALSE)</f>
        <v>18400</v>
      </c>
      <c r="H114" s="11">
        <v>44457</v>
      </c>
      <c r="I114" s="11">
        <v>44458</v>
      </c>
      <c r="J114" s="7">
        <f t="shared" si="6"/>
        <v>2</v>
      </c>
      <c r="K114" s="13"/>
      <c r="L114" s="12">
        <f t="shared" si="7"/>
        <v>36800</v>
      </c>
    </row>
    <row r="115" spans="1:12" x14ac:dyDescent="0.45">
      <c r="A115" s="7">
        <v>112</v>
      </c>
      <c r="B115" s="11">
        <v>44443</v>
      </c>
      <c r="C115" s="7">
        <v>401</v>
      </c>
      <c r="D115" s="7" t="str">
        <f>VLOOKUP(C115,車種一覧!$A$4:$E$46,2,FALSE)</f>
        <v>エッスウ</v>
      </c>
      <c r="E115" s="7" t="str">
        <f>VLOOKUP(C115,車種一覧!$A$4:$E$46,3,FALSE)</f>
        <v>ミニバン</v>
      </c>
      <c r="F115" s="7" t="str">
        <f>VLOOKUP(C115,車種一覧!$A$4:$E$46,4,FALSE)</f>
        <v>W1</v>
      </c>
      <c r="G115" s="12">
        <f>VLOOKUP(C115,車種一覧!$A$4:$E$46,5,FALSE)</f>
        <v>6600</v>
      </c>
      <c r="H115" s="11">
        <v>44469</v>
      </c>
      <c r="I115" s="11">
        <v>44471</v>
      </c>
      <c r="J115" s="7">
        <f t="shared" si="6"/>
        <v>3</v>
      </c>
      <c r="K115" s="13"/>
      <c r="L115" s="12">
        <f t="shared" si="7"/>
        <v>19800</v>
      </c>
    </row>
    <row r="116" spans="1:12" x14ac:dyDescent="0.45">
      <c r="A116" s="7">
        <v>113</v>
      </c>
      <c r="B116" s="11">
        <v>44447</v>
      </c>
      <c r="C116" s="7">
        <v>216</v>
      </c>
      <c r="D116" s="7" t="str">
        <f>VLOOKUP(C116,車種一覧!$A$4:$E$46,2,FALSE)</f>
        <v>マルファト</v>
      </c>
      <c r="E116" s="7" t="str">
        <f>VLOOKUP(C116,車種一覧!$A$4:$E$46,3,FALSE)</f>
        <v>ハイブリッド</v>
      </c>
      <c r="F116" s="7" t="str">
        <f>VLOOKUP(C116,車種一覧!$A$4:$E$46,4,FALSE)</f>
        <v>HW3</v>
      </c>
      <c r="G116" s="12">
        <f>VLOOKUP(C116,車種一覧!$A$4:$E$46,5,FALSE)</f>
        <v>16800</v>
      </c>
      <c r="H116" s="11">
        <v>44464</v>
      </c>
      <c r="I116" s="11">
        <v>44465</v>
      </c>
      <c r="J116" s="7">
        <f t="shared" si="6"/>
        <v>2</v>
      </c>
      <c r="K116" s="13"/>
      <c r="L116" s="12">
        <f t="shared" si="7"/>
        <v>33600</v>
      </c>
    </row>
    <row r="117" spans="1:12" x14ac:dyDescent="0.45">
      <c r="A117" s="7">
        <v>114</v>
      </c>
      <c r="B117" s="11">
        <v>44448</v>
      </c>
      <c r="C117" s="7">
        <v>204</v>
      </c>
      <c r="D117" s="7" t="str">
        <f>VLOOKUP(C117,車種一覧!$A$4:$E$46,2,FALSE)</f>
        <v>プリチー1.8</v>
      </c>
      <c r="E117" s="7" t="str">
        <f>VLOOKUP(C117,車種一覧!$A$4:$E$46,3,FALSE)</f>
        <v>ハイブリッド</v>
      </c>
      <c r="F117" s="7" t="str">
        <f>VLOOKUP(C117,車種一覧!$A$4:$E$46,4,FALSE)</f>
        <v>HV2</v>
      </c>
      <c r="G117" s="12">
        <f>VLOOKUP(C117,車種一覧!$A$4:$E$46,5,FALSE)</f>
        <v>8700</v>
      </c>
      <c r="H117" s="11">
        <v>44459</v>
      </c>
      <c r="I117" s="11">
        <v>44462</v>
      </c>
      <c r="J117" s="7">
        <f t="shared" si="6"/>
        <v>4</v>
      </c>
      <c r="K117" s="13"/>
      <c r="L117" s="12">
        <f t="shared" si="7"/>
        <v>34800</v>
      </c>
    </row>
    <row r="118" spans="1:12" x14ac:dyDescent="0.45">
      <c r="A118" s="7">
        <v>115</v>
      </c>
      <c r="B118" s="11">
        <v>44449</v>
      </c>
      <c r="C118" s="7">
        <v>201</v>
      </c>
      <c r="D118" s="7" t="str">
        <f>VLOOKUP(C118,車種一覧!$A$4:$E$46,2,FALSE)</f>
        <v>タクカ</v>
      </c>
      <c r="E118" s="7" t="str">
        <f>VLOOKUP(C118,車種一覧!$A$4:$E$46,3,FALSE)</f>
        <v>ハイブリッド</v>
      </c>
      <c r="F118" s="7" t="str">
        <f>VLOOKUP(C118,車種一覧!$A$4:$E$46,4,FALSE)</f>
        <v>HV1</v>
      </c>
      <c r="G118" s="12">
        <f>VLOOKUP(C118,車種一覧!$A$4:$E$46,5,FALSE)</f>
        <v>6500</v>
      </c>
      <c r="H118" s="11">
        <v>44465</v>
      </c>
      <c r="I118" s="11">
        <v>44468</v>
      </c>
      <c r="J118" s="7">
        <f t="shared" si="6"/>
        <v>4</v>
      </c>
      <c r="K118" s="13"/>
      <c r="L118" s="12">
        <f t="shared" si="7"/>
        <v>26000</v>
      </c>
    </row>
    <row r="119" spans="1:12" x14ac:dyDescent="0.45">
      <c r="A119" s="7">
        <v>116</v>
      </c>
      <c r="B119" s="11">
        <v>44451</v>
      </c>
      <c r="C119" s="7">
        <v>205</v>
      </c>
      <c r="D119" s="7" t="str">
        <f>VLOOKUP(C119,車種一覧!$A$4:$E$46,2,FALSE)</f>
        <v>プリチー2.1</v>
      </c>
      <c r="E119" s="7" t="str">
        <f>VLOOKUP(C119,車種一覧!$A$4:$E$46,3,FALSE)</f>
        <v>ハイブリッド</v>
      </c>
      <c r="F119" s="7" t="str">
        <f>VLOOKUP(C119,車種一覧!$A$4:$E$46,4,FALSE)</f>
        <v>HV2</v>
      </c>
      <c r="G119" s="12">
        <f>VLOOKUP(C119,車種一覧!$A$4:$E$46,5,FALSE)</f>
        <v>8700</v>
      </c>
      <c r="H119" s="11">
        <v>44458</v>
      </c>
      <c r="I119" s="11">
        <v>44460</v>
      </c>
      <c r="J119" s="7">
        <f t="shared" si="6"/>
        <v>3</v>
      </c>
      <c r="K119" s="13"/>
      <c r="L119" s="12">
        <f t="shared" si="7"/>
        <v>26100</v>
      </c>
    </row>
    <row r="120" spans="1:12" x14ac:dyDescent="0.45">
      <c r="A120" s="7">
        <v>117</v>
      </c>
      <c r="B120" s="11">
        <v>44453</v>
      </c>
      <c r="C120" s="7">
        <v>404</v>
      </c>
      <c r="D120" s="7" t="str">
        <f>VLOOKUP(C120,車種一覧!$A$4:$E$46,2,FALSE)</f>
        <v>スララー</v>
      </c>
      <c r="E120" s="7" t="str">
        <f>VLOOKUP(C120,車種一覧!$A$4:$E$46,3,FALSE)</f>
        <v>ミニバン</v>
      </c>
      <c r="F120" s="7" t="str">
        <f>VLOOKUP(C120,車種一覧!$A$4:$E$46,4,FALSE)</f>
        <v>W2</v>
      </c>
      <c r="G120" s="12">
        <f>VLOOKUP(C120,車種一覧!$A$4:$E$46,5,FALSE)</f>
        <v>12000</v>
      </c>
      <c r="H120" s="11">
        <v>44482</v>
      </c>
      <c r="I120" s="11">
        <v>44486</v>
      </c>
      <c r="J120" s="7">
        <f t="shared" si="6"/>
        <v>5</v>
      </c>
      <c r="K120" s="13"/>
      <c r="L120" s="12">
        <f t="shared" si="7"/>
        <v>60000</v>
      </c>
    </row>
    <row r="121" spans="1:12" x14ac:dyDescent="0.45">
      <c r="A121" s="7">
        <v>118</v>
      </c>
      <c r="B121" s="11">
        <v>44453</v>
      </c>
      <c r="C121" s="7">
        <v>404</v>
      </c>
      <c r="D121" s="7" t="str">
        <f>VLOOKUP(C121,車種一覧!$A$4:$E$46,2,FALSE)</f>
        <v>スララー</v>
      </c>
      <c r="E121" s="7" t="str">
        <f>VLOOKUP(C121,車種一覧!$A$4:$E$46,3,FALSE)</f>
        <v>ミニバン</v>
      </c>
      <c r="F121" s="7" t="str">
        <f>VLOOKUP(C121,車種一覧!$A$4:$E$46,4,FALSE)</f>
        <v>W2</v>
      </c>
      <c r="G121" s="12">
        <f>VLOOKUP(C121,車種一覧!$A$4:$E$46,5,FALSE)</f>
        <v>12000</v>
      </c>
      <c r="H121" s="11">
        <v>44471</v>
      </c>
      <c r="I121" s="11">
        <v>44475</v>
      </c>
      <c r="J121" s="7">
        <f t="shared" si="6"/>
        <v>5</v>
      </c>
      <c r="K121" s="13"/>
      <c r="L121" s="12">
        <f t="shared" si="7"/>
        <v>60000</v>
      </c>
    </row>
    <row r="122" spans="1:12" x14ac:dyDescent="0.45">
      <c r="A122" s="7">
        <v>119</v>
      </c>
      <c r="B122" s="11">
        <v>44453</v>
      </c>
      <c r="C122" s="7">
        <v>201</v>
      </c>
      <c r="D122" s="7" t="str">
        <f>VLOOKUP(C122,車種一覧!$A$4:$E$46,2,FALSE)</f>
        <v>タクカ</v>
      </c>
      <c r="E122" s="7" t="str">
        <f>VLOOKUP(C122,車種一覧!$A$4:$E$46,3,FALSE)</f>
        <v>ハイブリッド</v>
      </c>
      <c r="F122" s="7" t="str">
        <f>VLOOKUP(C122,車種一覧!$A$4:$E$46,4,FALSE)</f>
        <v>HV1</v>
      </c>
      <c r="G122" s="12">
        <f>VLOOKUP(C122,車種一覧!$A$4:$E$46,5,FALSE)</f>
        <v>6500</v>
      </c>
      <c r="H122" s="11">
        <v>44480</v>
      </c>
      <c r="I122" s="11">
        <v>44481</v>
      </c>
      <c r="J122" s="7">
        <f t="shared" si="6"/>
        <v>2</v>
      </c>
      <c r="K122" s="13"/>
      <c r="L122" s="12">
        <f t="shared" si="7"/>
        <v>13000</v>
      </c>
    </row>
    <row r="123" spans="1:12" x14ac:dyDescent="0.45">
      <c r="A123" s="7">
        <v>120</v>
      </c>
      <c r="B123" s="11">
        <v>44453</v>
      </c>
      <c r="C123" s="7">
        <v>201</v>
      </c>
      <c r="D123" s="7" t="str">
        <f>VLOOKUP(C123,車種一覧!$A$4:$E$46,2,FALSE)</f>
        <v>タクカ</v>
      </c>
      <c r="E123" s="7" t="str">
        <f>VLOOKUP(C123,車種一覧!$A$4:$E$46,3,FALSE)</f>
        <v>ハイブリッド</v>
      </c>
      <c r="F123" s="7" t="str">
        <f>VLOOKUP(C123,車種一覧!$A$4:$E$46,4,FALSE)</f>
        <v>HV1</v>
      </c>
      <c r="G123" s="12">
        <f>VLOOKUP(C123,車種一覧!$A$4:$E$46,5,FALSE)</f>
        <v>6500</v>
      </c>
      <c r="H123" s="11">
        <v>44471</v>
      </c>
      <c r="I123" s="11">
        <v>44472</v>
      </c>
      <c r="J123" s="7">
        <f t="shared" si="6"/>
        <v>2</v>
      </c>
      <c r="K123" s="13"/>
      <c r="L123" s="12">
        <f t="shared" si="7"/>
        <v>13000</v>
      </c>
    </row>
    <row r="124" spans="1:12" x14ac:dyDescent="0.45">
      <c r="A124" s="7">
        <v>121</v>
      </c>
      <c r="B124" s="11">
        <v>44454</v>
      </c>
      <c r="C124" s="7">
        <v>601</v>
      </c>
      <c r="D124" s="7" t="str">
        <f>VLOOKUP(C124,車種一覧!$A$4:$E$46,2,FALSE)</f>
        <v>オハマー</v>
      </c>
      <c r="E124" s="7" t="str">
        <f>VLOOKUP(C124,車種一覧!$A$4:$E$46,3,FALSE)</f>
        <v>輸入車</v>
      </c>
      <c r="F124" s="7" t="str">
        <f>VLOOKUP(C124,車種一覧!$A$4:$E$46,4,FALSE)</f>
        <v>G1</v>
      </c>
      <c r="G124" s="12">
        <f>VLOOKUP(C124,車種一覧!$A$4:$E$46,5,FALSE)</f>
        <v>20000</v>
      </c>
      <c r="H124" s="11">
        <v>44462</v>
      </c>
      <c r="I124" s="11">
        <v>44462</v>
      </c>
      <c r="J124" s="7">
        <f t="shared" si="6"/>
        <v>1</v>
      </c>
      <c r="K124" s="13"/>
      <c r="L124" s="12">
        <f t="shared" si="7"/>
        <v>20000</v>
      </c>
    </row>
    <row r="125" spans="1:12" x14ac:dyDescent="0.45">
      <c r="A125" s="7">
        <v>122</v>
      </c>
      <c r="B125" s="11">
        <v>44454</v>
      </c>
      <c r="C125" s="7">
        <v>211</v>
      </c>
      <c r="D125" s="7" t="str">
        <f>VLOOKUP(C125,車種一覧!$A$4:$E$46,2,FALSE)</f>
        <v>アスリート</v>
      </c>
      <c r="E125" s="7" t="str">
        <f>VLOOKUP(C125,車種一覧!$A$4:$E$46,3,FALSE)</f>
        <v>ハイブリッド</v>
      </c>
      <c r="F125" s="7" t="str">
        <f>VLOOKUP(C125,車種一覧!$A$4:$E$46,4,FALSE)</f>
        <v>HV4</v>
      </c>
      <c r="G125" s="12">
        <f>VLOOKUP(C125,車種一覧!$A$4:$E$46,5,FALSE)</f>
        <v>18400</v>
      </c>
      <c r="H125" s="11">
        <v>44465</v>
      </c>
      <c r="I125" s="11">
        <v>44465</v>
      </c>
      <c r="J125" s="7">
        <f t="shared" si="6"/>
        <v>1</v>
      </c>
      <c r="K125" s="13"/>
      <c r="L125" s="12">
        <f t="shared" si="7"/>
        <v>18400</v>
      </c>
    </row>
    <row r="126" spans="1:12" x14ac:dyDescent="0.45">
      <c r="A126" s="7">
        <v>123</v>
      </c>
      <c r="B126" s="11">
        <v>44454</v>
      </c>
      <c r="C126" s="7">
        <v>217</v>
      </c>
      <c r="D126" s="7" t="str">
        <f>VLOOKUP(C126,車種一覧!$A$4:$E$46,2,FALSE)</f>
        <v>ファイアー</v>
      </c>
      <c r="E126" s="7" t="str">
        <f>VLOOKUP(C126,車種一覧!$A$4:$E$46,3,FALSE)</f>
        <v>ハイブリッド</v>
      </c>
      <c r="F126" s="7" t="str">
        <f>VLOOKUP(C126,車種一覧!$A$4:$E$46,4,FALSE)</f>
        <v>HW3</v>
      </c>
      <c r="G126" s="12">
        <f>VLOOKUP(C126,車種一覧!$A$4:$E$46,5,FALSE)</f>
        <v>16800</v>
      </c>
      <c r="H126" s="11">
        <v>44469</v>
      </c>
      <c r="I126" s="11">
        <v>44472</v>
      </c>
      <c r="J126" s="7">
        <f t="shared" si="6"/>
        <v>4</v>
      </c>
      <c r="K126" s="13"/>
      <c r="L126" s="12">
        <f t="shared" si="7"/>
        <v>67200</v>
      </c>
    </row>
    <row r="127" spans="1:12" x14ac:dyDescent="0.45">
      <c r="A127" s="7">
        <v>124</v>
      </c>
      <c r="B127" s="11">
        <v>44454</v>
      </c>
      <c r="C127" s="7">
        <v>101</v>
      </c>
      <c r="D127" s="7" t="str">
        <f>VLOOKUP(C127,車種一覧!$A$4:$E$46,2,FALSE)</f>
        <v>ベッツ</v>
      </c>
      <c r="E127" s="7" t="str">
        <f>VLOOKUP(C127,車種一覧!$A$4:$E$46,3,FALSE)</f>
        <v>乗用車</v>
      </c>
      <c r="F127" s="7" t="str">
        <f>VLOOKUP(C127,車種一覧!$A$4:$E$46,4,FALSE)</f>
        <v>P1</v>
      </c>
      <c r="G127" s="12">
        <f>VLOOKUP(C127,車種一覧!$A$4:$E$46,5,FALSE)</f>
        <v>5400</v>
      </c>
      <c r="H127" s="11">
        <v>44466</v>
      </c>
      <c r="I127" s="11">
        <v>44468</v>
      </c>
      <c r="J127" s="7">
        <f t="shared" si="6"/>
        <v>3</v>
      </c>
      <c r="K127" s="13"/>
      <c r="L127" s="12">
        <f t="shared" si="7"/>
        <v>16200</v>
      </c>
    </row>
    <row r="128" spans="1:12" x14ac:dyDescent="0.45">
      <c r="A128" s="7">
        <v>125</v>
      </c>
      <c r="B128" s="11">
        <v>44455</v>
      </c>
      <c r="C128" s="7">
        <v>206</v>
      </c>
      <c r="D128" s="7" t="str">
        <f>VLOOKUP(C128,車種一覧!$A$4:$E$46,2,FALSE)</f>
        <v>ビールドー</v>
      </c>
      <c r="E128" s="7" t="str">
        <f>VLOOKUP(C128,車種一覧!$A$4:$E$46,3,FALSE)</f>
        <v>ハイブリッド</v>
      </c>
      <c r="F128" s="7" t="str">
        <f>VLOOKUP(C128,車種一覧!$A$4:$E$46,4,FALSE)</f>
        <v>HV2</v>
      </c>
      <c r="G128" s="12">
        <f>VLOOKUP(C128,車種一覧!$A$4:$E$46,5,FALSE)</f>
        <v>8700</v>
      </c>
      <c r="H128" s="11">
        <v>44459</v>
      </c>
      <c r="I128" s="11">
        <v>44461</v>
      </c>
      <c r="J128" s="7">
        <f t="shared" si="6"/>
        <v>3</v>
      </c>
      <c r="K128" s="13"/>
      <c r="L128" s="12">
        <f t="shared" si="7"/>
        <v>26100</v>
      </c>
    </row>
    <row r="129" spans="1:12" x14ac:dyDescent="0.45">
      <c r="A129" s="7">
        <v>126</v>
      </c>
      <c r="B129" s="11">
        <v>44455</v>
      </c>
      <c r="C129" s="7">
        <v>214</v>
      </c>
      <c r="D129" s="7" t="str">
        <f>VLOOKUP(C129,車種一覧!$A$4:$E$46,2,FALSE)</f>
        <v>ボクサー</v>
      </c>
      <c r="E129" s="7" t="str">
        <f>VLOOKUP(C129,車種一覧!$A$4:$E$46,3,FALSE)</f>
        <v>ハイブリッド</v>
      </c>
      <c r="F129" s="7" t="str">
        <f>VLOOKUP(C129,車種一覧!$A$4:$E$46,4,FALSE)</f>
        <v>HW2</v>
      </c>
      <c r="G129" s="12">
        <f>VLOOKUP(C129,車種一覧!$A$4:$E$46,5,FALSE)</f>
        <v>14500</v>
      </c>
      <c r="H129" s="11">
        <v>44458</v>
      </c>
      <c r="I129" s="11">
        <v>44458</v>
      </c>
      <c r="J129" s="7">
        <f t="shared" si="6"/>
        <v>1</v>
      </c>
      <c r="K129" s="13"/>
      <c r="L129" s="12">
        <f t="shared" si="7"/>
        <v>14500</v>
      </c>
    </row>
    <row r="130" spans="1:12" x14ac:dyDescent="0.45">
      <c r="A130" s="7">
        <v>127</v>
      </c>
      <c r="B130" s="11">
        <v>44456</v>
      </c>
      <c r="C130" s="7">
        <v>502</v>
      </c>
      <c r="D130" s="7" t="str">
        <f>VLOOKUP(C130,車種一覧!$A$4:$E$46,2,FALSE)</f>
        <v>ポラガ</v>
      </c>
      <c r="E130" s="7" t="str">
        <f>VLOOKUP(C130,車種一覧!$A$4:$E$46,3,FALSE)</f>
        <v>RV</v>
      </c>
      <c r="F130" s="7" t="str">
        <f>VLOOKUP(C130,車種一覧!$A$4:$E$46,4,FALSE)</f>
        <v>RV2</v>
      </c>
      <c r="G130" s="12">
        <f>VLOOKUP(C130,車種一覧!$A$4:$E$46,5,FALSE)</f>
        <v>14000</v>
      </c>
      <c r="H130" s="11">
        <v>44473</v>
      </c>
      <c r="I130" s="11">
        <v>44476</v>
      </c>
      <c r="J130" s="7">
        <f t="shared" si="6"/>
        <v>4</v>
      </c>
      <c r="K130" s="13"/>
      <c r="L130" s="12">
        <f t="shared" si="7"/>
        <v>56000</v>
      </c>
    </row>
    <row r="131" spans="1:12" x14ac:dyDescent="0.45">
      <c r="A131" s="7">
        <v>128</v>
      </c>
      <c r="B131" s="11">
        <v>44456</v>
      </c>
      <c r="C131" s="7">
        <v>203</v>
      </c>
      <c r="D131" s="7" t="str">
        <f>VLOOKUP(C131,車種一覧!$A$4:$E$46,2,FALSE)</f>
        <v>プリチー1.5</v>
      </c>
      <c r="E131" s="7" t="str">
        <f>VLOOKUP(C131,車種一覧!$A$4:$E$46,3,FALSE)</f>
        <v>ハイブリッド</v>
      </c>
      <c r="F131" s="7" t="str">
        <f>VLOOKUP(C131,車種一覧!$A$4:$E$46,4,FALSE)</f>
        <v>HV1</v>
      </c>
      <c r="G131" s="12">
        <f>VLOOKUP(C131,車種一覧!$A$4:$E$46,5,FALSE)</f>
        <v>6500</v>
      </c>
      <c r="H131" s="11">
        <v>44485</v>
      </c>
      <c r="I131" s="11">
        <v>44486</v>
      </c>
      <c r="J131" s="7">
        <f t="shared" si="6"/>
        <v>2</v>
      </c>
      <c r="K131" s="13"/>
      <c r="L131" s="12">
        <f t="shared" si="7"/>
        <v>13000</v>
      </c>
    </row>
    <row r="132" spans="1:12" x14ac:dyDescent="0.45">
      <c r="A132" s="7">
        <v>129</v>
      </c>
      <c r="B132" s="11">
        <v>44458</v>
      </c>
      <c r="C132" s="7">
        <v>603</v>
      </c>
      <c r="D132" s="7" t="str">
        <f>VLOOKUP(C132,車種一覧!$A$4:$E$46,2,FALSE)</f>
        <v>アルファロ</v>
      </c>
      <c r="E132" s="7" t="str">
        <f>VLOOKUP(C132,車種一覧!$A$4:$E$46,3,FALSE)</f>
        <v>輸入車</v>
      </c>
      <c r="F132" s="7" t="str">
        <f>VLOOKUP(C132,車種一覧!$A$4:$E$46,4,FALSE)</f>
        <v>G1</v>
      </c>
      <c r="G132" s="12">
        <f>VLOOKUP(C132,車種一覧!$A$4:$E$46,5,FALSE)</f>
        <v>20000</v>
      </c>
      <c r="H132" s="11">
        <v>44464</v>
      </c>
      <c r="I132" s="11">
        <v>44464</v>
      </c>
      <c r="J132" s="7">
        <f t="shared" ref="J132:J144" si="8">I132-H132+1</f>
        <v>1</v>
      </c>
      <c r="K132" s="13"/>
      <c r="L132" s="12">
        <f t="shared" ref="L132:L144" si="9">G132*J132*(1-K132)</f>
        <v>20000</v>
      </c>
    </row>
    <row r="133" spans="1:12" x14ac:dyDescent="0.45">
      <c r="A133" s="7">
        <v>130</v>
      </c>
      <c r="B133" s="11">
        <v>44458</v>
      </c>
      <c r="C133" s="7">
        <v>503</v>
      </c>
      <c r="D133" s="7" t="str">
        <f>VLOOKUP(C133,車種一覧!$A$4:$E$46,2,FALSE)</f>
        <v>ガードバン</v>
      </c>
      <c r="E133" s="7" t="str">
        <f>VLOOKUP(C133,車種一覧!$A$4:$E$46,3,FALSE)</f>
        <v>RV</v>
      </c>
      <c r="F133" s="7" t="str">
        <f>VLOOKUP(C133,車種一覧!$A$4:$E$46,4,FALSE)</f>
        <v>RV2</v>
      </c>
      <c r="G133" s="12">
        <f>VLOOKUP(C133,車種一覧!$A$4:$E$46,5,FALSE)</f>
        <v>14000</v>
      </c>
      <c r="H133" s="11">
        <v>44474</v>
      </c>
      <c r="I133" s="11">
        <v>44476</v>
      </c>
      <c r="J133" s="7">
        <f t="shared" si="8"/>
        <v>3</v>
      </c>
      <c r="K133" s="13"/>
      <c r="L133" s="12">
        <f t="shared" si="9"/>
        <v>42000</v>
      </c>
    </row>
    <row r="134" spans="1:12" x14ac:dyDescent="0.45">
      <c r="A134" s="7">
        <v>131</v>
      </c>
      <c r="B134" s="11">
        <v>44459</v>
      </c>
      <c r="C134" s="7">
        <v>210</v>
      </c>
      <c r="D134" s="7" t="str">
        <f>VLOOKUP(C134,車種一覧!$A$4:$E$46,2,FALSE)</f>
        <v>ブラウト</v>
      </c>
      <c r="E134" s="7" t="str">
        <f>VLOOKUP(C134,車種一覧!$A$4:$E$46,3,FALSE)</f>
        <v>ハイブリッド</v>
      </c>
      <c r="F134" s="7" t="str">
        <f>VLOOKUP(C134,車種一覧!$A$4:$E$46,4,FALSE)</f>
        <v>HV4</v>
      </c>
      <c r="G134" s="12">
        <f>VLOOKUP(C134,車種一覧!$A$4:$E$46,5,FALSE)</f>
        <v>18400</v>
      </c>
      <c r="H134" s="11">
        <v>44469</v>
      </c>
      <c r="I134" s="11">
        <v>44471</v>
      </c>
      <c r="J134" s="7">
        <f t="shared" si="8"/>
        <v>3</v>
      </c>
      <c r="K134" s="13"/>
      <c r="L134" s="12">
        <f t="shared" si="9"/>
        <v>55200</v>
      </c>
    </row>
    <row r="135" spans="1:12" x14ac:dyDescent="0.45">
      <c r="A135" s="7">
        <v>132</v>
      </c>
      <c r="B135" s="11">
        <v>44459</v>
      </c>
      <c r="C135" s="7">
        <v>212</v>
      </c>
      <c r="D135" s="7" t="str">
        <f>VLOOKUP(C135,車種一覧!$A$4:$E$46,2,FALSE)</f>
        <v>プリチーWX</v>
      </c>
      <c r="E135" s="7" t="str">
        <f>VLOOKUP(C135,車種一覧!$A$4:$E$46,3,FALSE)</f>
        <v>ハイブリッド</v>
      </c>
      <c r="F135" s="7" t="str">
        <f>VLOOKUP(C135,車種一覧!$A$4:$E$46,4,FALSE)</f>
        <v>HW1</v>
      </c>
      <c r="G135" s="12">
        <f>VLOOKUP(C135,車種一覧!$A$4:$E$46,5,FALSE)</f>
        <v>9700</v>
      </c>
      <c r="H135" s="11">
        <v>44464</v>
      </c>
      <c r="I135" s="11">
        <v>44465</v>
      </c>
      <c r="J135" s="7">
        <f t="shared" si="8"/>
        <v>2</v>
      </c>
      <c r="K135" s="13"/>
      <c r="L135" s="12">
        <f t="shared" si="9"/>
        <v>19400</v>
      </c>
    </row>
    <row r="136" spans="1:12" x14ac:dyDescent="0.45">
      <c r="A136" s="7">
        <v>133</v>
      </c>
      <c r="B136" s="11">
        <v>44459</v>
      </c>
      <c r="C136" s="7">
        <v>202</v>
      </c>
      <c r="D136" s="7" t="str">
        <f>VLOOKUP(C136,車種一覧!$A$4:$E$46,2,FALSE)</f>
        <v>アクシコ</v>
      </c>
      <c r="E136" s="7" t="str">
        <f>VLOOKUP(C136,車種一覧!$A$4:$E$46,3,FALSE)</f>
        <v>ハイブリッド</v>
      </c>
      <c r="F136" s="7" t="str">
        <f>VLOOKUP(C136,車種一覧!$A$4:$E$46,4,FALSE)</f>
        <v>HV1</v>
      </c>
      <c r="G136" s="12">
        <f>VLOOKUP(C136,車種一覧!$A$4:$E$46,5,FALSE)</f>
        <v>6800</v>
      </c>
      <c r="H136" s="11">
        <v>44479</v>
      </c>
      <c r="I136" s="11">
        <v>44483</v>
      </c>
      <c r="J136" s="7">
        <f t="shared" si="8"/>
        <v>5</v>
      </c>
      <c r="K136" s="13"/>
      <c r="L136" s="12">
        <f t="shared" si="9"/>
        <v>34000</v>
      </c>
    </row>
    <row r="137" spans="1:12" x14ac:dyDescent="0.45">
      <c r="A137" s="7">
        <v>134</v>
      </c>
      <c r="B137" s="11">
        <v>44459</v>
      </c>
      <c r="C137" s="7">
        <v>201</v>
      </c>
      <c r="D137" s="7" t="str">
        <f>VLOOKUP(C137,車種一覧!$A$4:$E$46,2,FALSE)</f>
        <v>タクカ</v>
      </c>
      <c r="E137" s="7" t="str">
        <f>VLOOKUP(C137,車種一覧!$A$4:$E$46,3,FALSE)</f>
        <v>ハイブリッド</v>
      </c>
      <c r="F137" s="7" t="str">
        <f>VLOOKUP(C137,車種一覧!$A$4:$E$46,4,FALSE)</f>
        <v>HV1</v>
      </c>
      <c r="G137" s="12">
        <f>VLOOKUP(C137,車種一覧!$A$4:$E$46,5,FALSE)</f>
        <v>6500</v>
      </c>
      <c r="H137" s="11">
        <v>44460</v>
      </c>
      <c r="I137" s="11">
        <v>44462</v>
      </c>
      <c r="J137" s="7">
        <f t="shared" si="8"/>
        <v>3</v>
      </c>
      <c r="K137" s="13"/>
      <c r="L137" s="12">
        <f t="shared" si="9"/>
        <v>19500</v>
      </c>
    </row>
    <row r="138" spans="1:12" x14ac:dyDescent="0.45">
      <c r="A138" s="7">
        <v>135</v>
      </c>
      <c r="B138" s="11">
        <v>44461</v>
      </c>
      <c r="C138" s="7">
        <v>109</v>
      </c>
      <c r="D138" s="7" t="str">
        <f>VLOOKUP(C138,車種一覧!$A$4:$E$46,2,FALSE)</f>
        <v>マイク</v>
      </c>
      <c r="E138" s="7" t="str">
        <f>VLOOKUP(C138,車種一覧!$A$4:$E$46,3,FALSE)</f>
        <v>乗用車</v>
      </c>
      <c r="F138" s="7" t="str">
        <f>VLOOKUP(C138,車種一覧!$A$4:$E$46,4,FALSE)</f>
        <v>P4</v>
      </c>
      <c r="G138" s="12">
        <f>VLOOKUP(C138,車種一覧!$A$4:$E$46,5,FALSE)</f>
        <v>9800</v>
      </c>
      <c r="H138" s="11">
        <v>44467</v>
      </c>
      <c r="I138" s="11">
        <v>44470</v>
      </c>
      <c r="J138" s="7">
        <f t="shared" si="8"/>
        <v>4</v>
      </c>
      <c r="K138" s="13"/>
      <c r="L138" s="12">
        <f t="shared" si="9"/>
        <v>39200</v>
      </c>
    </row>
    <row r="139" spans="1:12" x14ac:dyDescent="0.45">
      <c r="A139" s="7">
        <v>136</v>
      </c>
      <c r="B139" s="11">
        <v>44462</v>
      </c>
      <c r="C139" s="7">
        <v>209</v>
      </c>
      <c r="D139" s="7" t="str">
        <f>VLOOKUP(C139,車種一覧!$A$4:$E$46,2,FALSE)</f>
        <v>アムオHV</v>
      </c>
      <c r="E139" s="7" t="str">
        <f>VLOOKUP(C139,車種一覧!$A$4:$E$46,3,FALSE)</f>
        <v>ハイブリッド</v>
      </c>
      <c r="F139" s="7" t="str">
        <f>VLOOKUP(C139,車種一覧!$A$4:$E$46,4,FALSE)</f>
        <v>HV3</v>
      </c>
      <c r="G139" s="12">
        <f>VLOOKUP(C139,車種一覧!$A$4:$E$46,5,FALSE)</f>
        <v>11800</v>
      </c>
      <c r="H139" s="11">
        <v>44465</v>
      </c>
      <c r="I139" s="11">
        <v>44467</v>
      </c>
      <c r="J139" s="7">
        <f t="shared" si="8"/>
        <v>3</v>
      </c>
      <c r="K139" s="13"/>
      <c r="L139" s="12">
        <f t="shared" si="9"/>
        <v>35400</v>
      </c>
    </row>
    <row r="140" spans="1:12" x14ac:dyDescent="0.45">
      <c r="A140" s="7">
        <v>137</v>
      </c>
      <c r="B140" s="11">
        <v>44463</v>
      </c>
      <c r="C140" s="7">
        <v>302</v>
      </c>
      <c r="D140" s="7" t="str">
        <f>VLOOKUP(C140,車種一覧!$A$4:$E$46,2,FALSE)</f>
        <v>スターZ</v>
      </c>
      <c r="E140" s="7" t="str">
        <f>VLOOKUP(C140,車種一覧!$A$4:$E$46,3,FALSE)</f>
        <v>スポーツ</v>
      </c>
      <c r="F140" s="7" t="str">
        <f>VLOOKUP(C140,車種一覧!$A$4:$E$46,4,FALSE)</f>
        <v>SP2</v>
      </c>
      <c r="G140" s="12">
        <f>VLOOKUP(C140,車種一覧!$A$4:$E$46,5,FALSE)</f>
        <v>11000</v>
      </c>
      <c r="H140" s="11">
        <v>44468</v>
      </c>
      <c r="I140" s="11">
        <v>44468</v>
      </c>
      <c r="J140" s="7">
        <f t="shared" si="8"/>
        <v>1</v>
      </c>
      <c r="K140" s="13"/>
      <c r="L140" s="12">
        <f t="shared" si="9"/>
        <v>11000</v>
      </c>
    </row>
    <row r="141" spans="1:12" x14ac:dyDescent="0.45">
      <c r="A141" s="7">
        <v>138</v>
      </c>
      <c r="B141" s="11">
        <v>44463</v>
      </c>
      <c r="C141" s="7">
        <v>109</v>
      </c>
      <c r="D141" s="7" t="str">
        <f>VLOOKUP(C141,車種一覧!$A$4:$E$46,2,FALSE)</f>
        <v>マイク</v>
      </c>
      <c r="E141" s="7" t="str">
        <f>VLOOKUP(C141,車種一覧!$A$4:$E$46,3,FALSE)</f>
        <v>乗用車</v>
      </c>
      <c r="F141" s="7" t="str">
        <f>VLOOKUP(C141,車種一覧!$A$4:$E$46,4,FALSE)</f>
        <v>P4</v>
      </c>
      <c r="G141" s="12">
        <f>VLOOKUP(C141,車種一覧!$A$4:$E$46,5,FALSE)</f>
        <v>9800</v>
      </c>
      <c r="H141" s="11">
        <v>44463</v>
      </c>
      <c r="I141" s="11">
        <v>44463</v>
      </c>
      <c r="J141" s="7">
        <f t="shared" si="8"/>
        <v>1</v>
      </c>
      <c r="K141" s="13"/>
      <c r="L141" s="12">
        <f t="shared" si="9"/>
        <v>9800</v>
      </c>
    </row>
    <row r="142" spans="1:12" x14ac:dyDescent="0.45">
      <c r="A142" s="7">
        <v>139</v>
      </c>
      <c r="B142" s="11">
        <v>44465</v>
      </c>
      <c r="C142" s="7">
        <v>203</v>
      </c>
      <c r="D142" s="7" t="str">
        <f>VLOOKUP(C142,車種一覧!$A$4:$E$46,2,FALSE)</f>
        <v>プリチー1.5</v>
      </c>
      <c r="E142" s="7" t="str">
        <f>VLOOKUP(C142,車種一覧!$A$4:$E$46,3,FALSE)</f>
        <v>ハイブリッド</v>
      </c>
      <c r="F142" s="7" t="str">
        <f>VLOOKUP(C142,車種一覧!$A$4:$E$46,4,FALSE)</f>
        <v>HV1</v>
      </c>
      <c r="G142" s="12">
        <f>VLOOKUP(C142,車種一覧!$A$4:$E$46,5,FALSE)</f>
        <v>6500</v>
      </c>
      <c r="H142" s="11">
        <v>44465</v>
      </c>
      <c r="I142" s="11">
        <v>44466</v>
      </c>
      <c r="J142" s="7">
        <f t="shared" si="8"/>
        <v>2</v>
      </c>
      <c r="K142" s="13"/>
      <c r="L142" s="12">
        <f t="shared" si="9"/>
        <v>13000</v>
      </c>
    </row>
    <row r="143" spans="1:12" x14ac:dyDescent="0.45">
      <c r="A143" s="7">
        <v>140</v>
      </c>
      <c r="B143" s="11">
        <v>44467</v>
      </c>
      <c r="C143" s="7">
        <v>204</v>
      </c>
      <c r="D143" s="7" t="str">
        <f>VLOOKUP(C143,車種一覧!$A$4:$E$46,2,FALSE)</f>
        <v>プリチー1.8</v>
      </c>
      <c r="E143" s="7" t="str">
        <f>VLOOKUP(C143,車種一覧!$A$4:$E$46,3,FALSE)</f>
        <v>ハイブリッド</v>
      </c>
      <c r="F143" s="7" t="str">
        <f>VLOOKUP(C143,車種一覧!$A$4:$E$46,4,FALSE)</f>
        <v>HV2</v>
      </c>
      <c r="G143" s="12">
        <f>VLOOKUP(C143,車種一覧!$A$4:$E$46,5,FALSE)</f>
        <v>8700</v>
      </c>
      <c r="H143" s="11">
        <v>44467</v>
      </c>
      <c r="I143" s="11">
        <v>44468</v>
      </c>
      <c r="J143" s="7">
        <f t="shared" si="8"/>
        <v>2</v>
      </c>
      <c r="K143" s="13"/>
      <c r="L143" s="12">
        <f t="shared" si="9"/>
        <v>17400</v>
      </c>
    </row>
    <row r="144" spans="1:12" x14ac:dyDescent="0.45">
      <c r="A144" s="7">
        <v>141</v>
      </c>
      <c r="B144" s="11">
        <v>44469</v>
      </c>
      <c r="C144" s="7">
        <v>214</v>
      </c>
      <c r="D144" s="7" t="str">
        <f>VLOOKUP(C144,車種一覧!$A$4:$E$46,2,FALSE)</f>
        <v>ボクサー</v>
      </c>
      <c r="E144" s="7" t="str">
        <f>VLOOKUP(C144,車種一覧!$A$4:$E$46,3,FALSE)</f>
        <v>ハイブリッド</v>
      </c>
      <c r="F144" s="7" t="str">
        <f>VLOOKUP(C144,車種一覧!$A$4:$E$46,4,FALSE)</f>
        <v>HW2</v>
      </c>
      <c r="G144" s="12">
        <f>VLOOKUP(C144,車種一覧!$A$4:$E$46,5,FALSE)</f>
        <v>14500</v>
      </c>
      <c r="H144" s="11">
        <v>44469</v>
      </c>
      <c r="I144" s="11">
        <v>44469</v>
      </c>
      <c r="J144" s="7">
        <f t="shared" si="8"/>
        <v>1</v>
      </c>
      <c r="K144" s="13"/>
      <c r="L144" s="12">
        <f t="shared" si="9"/>
        <v>14500</v>
      </c>
    </row>
  </sheetData>
  <phoneticPr fontId="4"/>
  <conditionalFormatting sqref="A4:L144">
    <cfRule type="expression" dxfId="0" priority="2">
      <formula>$L$4&gt;70000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D44CC-EDB9-458E-A881-A1D286AB1D17}">
  <sheetPr>
    <tabColor theme="7"/>
  </sheetPr>
  <dimension ref="A3:B10"/>
  <sheetViews>
    <sheetView workbookViewId="0"/>
  </sheetViews>
  <sheetFormatPr defaultRowHeight="18" x14ac:dyDescent="0.45"/>
  <cols>
    <col min="1" max="1" width="13" bestFit="1" customWidth="1"/>
    <col min="2" max="2" width="15.5" bestFit="1" customWidth="1"/>
    <col min="3" max="9" width="8.3984375" bestFit="1" customWidth="1"/>
    <col min="10" max="10" width="7.69921875" bestFit="1" customWidth="1"/>
    <col min="11" max="30" width="8.8984375" bestFit="1" customWidth="1"/>
    <col min="31" max="31" width="8.3984375" bestFit="1" customWidth="1"/>
    <col min="32" max="32" width="7.69921875" bestFit="1" customWidth="1"/>
    <col min="33" max="36" width="8.3984375" bestFit="1" customWidth="1"/>
    <col min="37" max="37" width="7.69921875" bestFit="1" customWidth="1"/>
    <col min="38" max="55" width="8.8984375" bestFit="1" customWidth="1"/>
    <col min="56" max="56" width="8.3984375" bestFit="1" customWidth="1"/>
    <col min="57" max="57" width="7.69921875" bestFit="1" customWidth="1"/>
    <col min="58" max="60" width="8.3984375" bestFit="1" customWidth="1"/>
    <col min="61" max="61" width="7.69921875" bestFit="1" customWidth="1"/>
    <col min="62" max="75" width="8.8984375" bestFit="1" customWidth="1"/>
    <col min="76" max="76" width="11.19921875" bestFit="1" customWidth="1"/>
    <col min="77" max="77" width="8.8984375" bestFit="1" customWidth="1"/>
    <col min="79" max="79" width="5.5" bestFit="1" customWidth="1"/>
  </cols>
  <sheetData>
    <row r="3" spans="1:2" x14ac:dyDescent="0.45">
      <c r="A3" s="3" t="s">
        <v>89</v>
      </c>
      <c r="B3" t="s">
        <v>104</v>
      </c>
    </row>
    <row r="4" spans="1:2" x14ac:dyDescent="0.45">
      <c r="A4" s="2" t="s">
        <v>90</v>
      </c>
      <c r="B4" s="1">
        <v>418800</v>
      </c>
    </row>
    <row r="5" spans="1:2" x14ac:dyDescent="0.45">
      <c r="A5" s="2" t="s">
        <v>91</v>
      </c>
      <c r="B5" s="1">
        <v>88000</v>
      </c>
    </row>
    <row r="6" spans="1:2" x14ac:dyDescent="0.45">
      <c r="A6" s="2" t="s">
        <v>92</v>
      </c>
      <c r="B6" s="1">
        <v>2538700</v>
      </c>
    </row>
    <row r="7" spans="1:2" x14ac:dyDescent="0.45">
      <c r="A7" s="2" t="s">
        <v>93</v>
      </c>
      <c r="B7" s="1">
        <v>457200</v>
      </c>
    </row>
    <row r="8" spans="1:2" x14ac:dyDescent="0.45">
      <c r="A8" s="2" t="s">
        <v>94</v>
      </c>
      <c r="B8" s="1">
        <v>219100</v>
      </c>
    </row>
    <row r="9" spans="1:2" x14ac:dyDescent="0.45">
      <c r="A9" s="2" t="s">
        <v>95</v>
      </c>
      <c r="B9" s="1">
        <v>788000</v>
      </c>
    </row>
    <row r="10" spans="1:2" x14ac:dyDescent="0.45">
      <c r="A10" s="2" t="s">
        <v>88</v>
      </c>
      <c r="B10" s="1">
        <v>4509800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4F776-E658-45B7-8CA8-524D41BF7569}">
  <sheetPr>
    <tabColor theme="9"/>
  </sheetPr>
  <dimension ref="A1:F10"/>
  <sheetViews>
    <sheetView workbookViewId="0"/>
  </sheetViews>
  <sheetFormatPr defaultColWidth="9" defaultRowHeight="18" x14ac:dyDescent="0.45"/>
  <cols>
    <col min="1" max="1" width="12.69921875" style="4" customWidth="1"/>
    <col min="2" max="5" width="12.59765625" style="4" customWidth="1"/>
    <col min="6" max="6" width="16.59765625" style="4" customWidth="1"/>
    <col min="7" max="16384" width="9" style="4"/>
  </cols>
  <sheetData>
    <row r="1" spans="1:6" ht="19.8" x14ac:dyDescent="0.45">
      <c r="A1" s="19" t="s">
        <v>99</v>
      </c>
    </row>
    <row r="2" spans="1:6" x14ac:dyDescent="0.45">
      <c r="F2" s="15" t="s">
        <v>78</v>
      </c>
    </row>
    <row r="3" spans="1:6" x14ac:dyDescent="0.45">
      <c r="A3" s="16" t="s">
        <v>79</v>
      </c>
      <c r="B3" s="16" t="s">
        <v>82</v>
      </c>
      <c r="C3" s="16" t="s">
        <v>83</v>
      </c>
      <c r="D3" s="16" t="s">
        <v>84</v>
      </c>
      <c r="E3" s="16" t="s">
        <v>81</v>
      </c>
      <c r="F3" s="16" t="s">
        <v>98</v>
      </c>
    </row>
    <row r="4" spans="1:6" x14ac:dyDescent="0.45">
      <c r="A4" s="17" t="s">
        <v>5</v>
      </c>
      <c r="B4" s="12">
        <v>6970</v>
      </c>
      <c r="C4" s="12">
        <v>5719</v>
      </c>
      <c r="D4" s="12">
        <v>4413</v>
      </c>
      <c r="E4" s="12">
        <v>3549</v>
      </c>
      <c r="F4" s="12">
        <v>2734</v>
      </c>
    </row>
    <row r="5" spans="1:6" x14ac:dyDescent="0.45">
      <c r="A5" s="17" t="s">
        <v>23</v>
      </c>
      <c r="B5" s="12">
        <v>4238</v>
      </c>
      <c r="C5" s="12">
        <v>5105</v>
      </c>
      <c r="D5" s="12">
        <v>5542</v>
      </c>
      <c r="E5" s="12">
        <v>7279</v>
      </c>
      <c r="F5" s="20"/>
    </row>
    <row r="6" spans="1:6" x14ac:dyDescent="0.45">
      <c r="A6" s="17" t="s">
        <v>47</v>
      </c>
      <c r="B6" s="12">
        <v>3377</v>
      </c>
      <c r="C6" s="12">
        <v>4093</v>
      </c>
      <c r="D6" s="12">
        <v>4315</v>
      </c>
      <c r="E6" s="12">
        <v>3880</v>
      </c>
      <c r="F6" s="12">
        <v>2956</v>
      </c>
    </row>
    <row r="7" spans="1:6" x14ac:dyDescent="0.45">
      <c r="A7" s="17" t="s">
        <v>51</v>
      </c>
      <c r="B7" s="12">
        <v>1984</v>
      </c>
      <c r="C7" s="12">
        <v>2381</v>
      </c>
      <c r="D7" s="12">
        <v>2778</v>
      </c>
      <c r="E7" s="12">
        <v>2619</v>
      </c>
      <c r="F7" s="12">
        <v>3143</v>
      </c>
    </row>
    <row r="8" spans="1:6" x14ac:dyDescent="0.45">
      <c r="A8" s="17" t="s">
        <v>56</v>
      </c>
      <c r="B8" s="12">
        <v>1251</v>
      </c>
      <c r="C8" s="12">
        <v>2626</v>
      </c>
      <c r="D8" s="12">
        <v>1376</v>
      </c>
      <c r="E8" s="12">
        <v>3440</v>
      </c>
      <c r="F8" s="12">
        <v>3172</v>
      </c>
    </row>
    <row r="9" spans="1:6" x14ac:dyDescent="0.45">
      <c r="A9" s="17" t="s">
        <v>62</v>
      </c>
      <c r="B9" s="12">
        <v>1291</v>
      </c>
      <c r="C9" s="12">
        <v>875</v>
      </c>
      <c r="D9" s="12">
        <v>1189</v>
      </c>
      <c r="E9" s="12">
        <v>701</v>
      </c>
      <c r="F9" s="12">
        <v>981</v>
      </c>
    </row>
    <row r="10" spans="1:6" x14ac:dyDescent="0.45">
      <c r="A10" s="16" t="s">
        <v>80</v>
      </c>
      <c r="B10" s="12">
        <f>SUM(B4:B9)</f>
        <v>19111</v>
      </c>
      <c r="C10" s="12">
        <f>SUM(C4:C9)</f>
        <v>20799</v>
      </c>
      <c r="D10" s="12">
        <f>SUM(D4:D9)</f>
        <v>19613</v>
      </c>
      <c r="E10" s="12">
        <f>SUM(E4:E9)</f>
        <v>21468</v>
      </c>
      <c r="F10" s="12">
        <f>SUM(F4:F9)</f>
        <v>12986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C263C-5080-4D49-AA3A-93AD3D6C05FD}">
  <dimension ref="A1:E46"/>
  <sheetViews>
    <sheetView workbookViewId="0"/>
  </sheetViews>
  <sheetFormatPr defaultColWidth="9" defaultRowHeight="18" x14ac:dyDescent="0.45"/>
  <cols>
    <col min="1" max="1" width="9" style="4"/>
    <col min="2" max="2" width="13.3984375" style="4" customWidth="1"/>
    <col min="3" max="3" width="12.8984375" style="4" customWidth="1"/>
    <col min="4" max="4" width="7.09765625" style="4" customWidth="1"/>
    <col min="5" max="5" width="14.09765625" style="4" customWidth="1"/>
    <col min="6" max="16384" width="9" style="4"/>
  </cols>
  <sheetData>
    <row r="1" spans="1:5" ht="19.8" x14ac:dyDescent="0.45">
      <c r="A1" s="19" t="s">
        <v>0</v>
      </c>
    </row>
    <row r="3" spans="1:5" ht="36" x14ac:dyDescent="0.45">
      <c r="A3" s="5" t="s">
        <v>100</v>
      </c>
      <c r="B3" s="5" t="s">
        <v>101</v>
      </c>
      <c r="C3" s="5" t="s">
        <v>1</v>
      </c>
      <c r="D3" s="5" t="s">
        <v>2</v>
      </c>
      <c r="E3" s="6" t="s">
        <v>3</v>
      </c>
    </row>
    <row r="4" spans="1:5" x14ac:dyDescent="0.45">
      <c r="A4" s="7">
        <v>101</v>
      </c>
      <c r="B4" s="7" t="s">
        <v>4</v>
      </c>
      <c r="C4" s="7" t="s">
        <v>5</v>
      </c>
      <c r="D4" s="7" t="s">
        <v>6</v>
      </c>
      <c r="E4" s="8">
        <v>5400</v>
      </c>
    </row>
    <row r="5" spans="1:5" x14ac:dyDescent="0.45">
      <c r="A5" s="7">
        <v>102</v>
      </c>
      <c r="B5" s="7" t="s">
        <v>7</v>
      </c>
      <c r="C5" s="7" t="s">
        <v>5</v>
      </c>
      <c r="D5" s="7" t="s">
        <v>6</v>
      </c>
      <c r="E5" s="8">
        <v>5400</v>
      </c>
    </row>
    <row r="6" spans="1:5" x14ac:dyDescent="0.45">
      <c r="A6" s="7">
        <v>103</v>
      </c>
      <c r="B6" s="7" t="s">
        <v>8</v>
      </c>
      <c r="C6" s="7" t="s">
        <v>5</v>
      </c>
      <c r="D6" s="7" t="s">
        <v>6</v>
      </c>
      <c r="E6" s="8">
        <v>5400</v>
      </c>
    </row>
    <row r="7" spans="1:5" x14ac:dyDescent="0.45">
      <c r="A7" s="7">
        <v>104</v>
      </c>
      <c r="B7" s="7" t="s">
        <v>9</v>
      </c>
      <c r="C7" s="7" t="s">
        <v>5</v>
      </c>
      <c r="D7" s="7" t="s">
        <v>10</v>
      </c>
      <c r="E7" s="8">
        <v>6500</v>
      </c>
    </row>
    <row r="8" spans="1:5" x14ac:dyDescent="0.45">
      <c r="A8" s="7">
        <v>105</v>
      </c>
      <c r="B8" s="7" t="s">
        <v>11</v>
      </c>
      <c r="C8" s="7" t="s">
        <v>5</v>
      </c>
      <c r="D8" s="7" t="s">
        <v>10</v>
      </c>
      <c r="E8" s="8">
        <v>6500</v>
      </c>
    </row>
    <row r="9" spans="1:5" x14ac:dyDescent="0.45">
      <c r="A9" s="7">
        <v>106</v>
      </c>
      <c r="B9" s="7" t="s">
        <v>12</v>
      </c>
      <c r="C9" s="7" t="s">
        <v>5</v>
      </c>
      <c r="D9" s="7" t="s">
        <v>10</v>
      </c>
      <c r="E9" s="8">
        <v>6500</v>
      </c>
    </row>
    <row r="10" spans="1:5" x14ac:dyDescent="0.45">
      <c r="A10" s="7">
        <v>107</v>
      </c>
      <c r="B10" s="7" t="s">
        <v>13</v>
      </c>
      <c r="C10" s="7" t="s">
        <v>5</v>
      </c>
      <c r="D10" s="7" t="s">
        <v>14</v>
      </c>
      <c r="E10" s="8">
        <v>7400</v>
      </c>
    </row>
    <row r="11" spans="1:5" x14ac:dyDescent="0.45">
      <c r="A11" s="7">
        <v>108</v>
      </c>
      <c r="B11" s="7" t="s">
        <v>15</v>
      </c>
      <c r="C11" s="7" t="s">
        <v>5</v>
      </c>
      <c r="D11" s="7" t="s">
        <v>14</v>
      </c>
      <c r="E11" s="8">
        <v>7400</v>
      </c>
    </row>
    <row r="12" spans="1:5" x14ac:dyDescent="0.45">
      <c r="A12" s="7">
        <v>109</v>
      </c>
      <c r="B12" s="7" t="s">
        <v>16</v>
      </c>
      <c r="C12" s="7" t="s">
        <v>5</v>
      </c>
      <c r="D12" s="7" t="s">
        <v>17</v>
      </c>
      <c r="E12" s="8">
        <v>9800</v>
      </c>
    </row>
    <row r="13" spans="1:5" x14ac:dyDescent="0.45">
      <c r="A13" s="7">
        <v>110</v>
      </c>
      <c r="B13" s="7" t="s">
        <v>18</v>
      </c>
      <c r="C13" s="7" t="s">
        <v>5</v>
      </c>
      <c r="D13" s="7" t="s">
        <v>17</v>
      </c>
      <c r="E13" s="8">
        <v>9800</v>
      </c>
    </row>
    <row r="14" spans="1:5" x14ac:dyDescent="0.45">
      <c r="A14" s="7">
        <v>111</v>
      </c>
      <c r="B14" s="7" t="s">
        <v>19</v>
      </c>
      <c r="C14" s="7" t="s">
        <v>5</v>
      </c>
      <c r="D14" s="7" t="s">
        <v>20</v>
      </c>
      <c r="E14" s="8">
        <v>16800</v>
      </c>
    </row>
    <row r="15" spans="1:5" x14ac:dyDescent="0.45">
      <c r="A15" s="7">
        <v>112</v>
      </c>
      <c r="B15" s="7" t="s">
        <v>21</v>
      </c>
      <c r="C15" s="7" t="s">
        <v>5</v>
      </c>
      <c r="D15" s="7" t="s">
        <v>20</v>
      </c>
      <c r="E15" s="8">
        <v>16800</v>
      </c>
    </row>
    <row r="16" spans="1:5" x14ac:dyDescent="0.45">
      <c r="A16" s="7">
        <v>201</v>
      </c>
      <c r="B16" s="7" t="s">
        <v>22</v>
      </c>
      <c r="C16" s="7" t="s">
        <v>23</v>
      </c>
      <c r="D16" s="7" t="s">
        <v>24</v>
      </c>
      <c r="E16" s="8">
        <v>6500</v>
      </c>
    </row>
    <row r="17" spans="1:5" x14ac:dyDescent="0.45">
      <c r="A17" s="7">
        <v>202</v>
      </c>
      <c r="B17" s="7" t="s">
        <v>25</v>
      </c>
      <c r="C17" s="7" t="s">
        <v>23</v>
      </c>
      <c r="D17" s="7" t="s">
        <v>24</v>
      </c>
      <c r="E17" s="8">
        <v>6800</v>
      </c>
    </row>
    <row r="18" spans="1:5" x14ac:dyDescent="0.45">
      <c r="A18" s="7">
        <v>203</v>
      </c>
      <c r="B18" s="7" t="s">
        <v>26</v>
      </c>
      <c r="C18" s="7" t="s">
        <v>23</v>
      </c>
      <c r="D18" s="7" t="s">
        <v>24</v>
      </c>
      <c r="E18" s="8">
        <v>6500</v>
      </c>
    </row>
    <row r="19" spans="1:5" x14ac:dyDescent="0.45">
      <c r="A19" s="7">
        <v>204</v>
      </c>
      <c r="B19" s="7" t="s">
        <v>27</v>
      </c>
      <c r="C19" s="7" t="s">
        <v>23</v>
      </c>
      <c r="D19" s="7" t="s">
        <v>28</v>
      </c>
      <c r="E19" s="8">
        <v>8700</v>
      </c>
    </row>
    <row r="20" spans="1:5" x14ac:dyDescent="0.45">
      <c r="A20" s="7">
        <v>205</v>
      </c>
      <c r="B20" s="7" t="s">
        <v>29</v>
      </c>
      <c r="C20" s="7" t="s">
        <v>23</v>
      </c>
      <c r="D20" s="7" t="s">
        <v>28</v>
      </c>
      <c r="E20" s="8">
        <v>8700</v>
      </c>
    </row>
    <row r="21" spans="1:5" x14ac:dyDescent="0.45">
      <c r="A21" s="7">
        <v>206</v>
      </c>
      <c r="B21" s="7" t="s">
        <v>30</v>
      </c>
      <c r="C21" s="7" t="s">
        <v>23</v>
      </c>
      <c r="D21" s="7" t="s">
        <v>28</v>
      </c>
      <c r="E21" s="8">
        <v>8700</v>
      </c>
    </row>
    <row r="22" spans="1:5" x14ac:dyDescent="0.45">
      <c r="A22" s="7">
        <v>207</v>
      </c>
      <c r="B22" s="7" t="s">
        <v>31</v>
      </c>
      <c r="C22" s="7" t="s">
        <v>23</v>
      </c>
      <c r="D22" s="7" t="s">
        <v>28</v>
      </c>
      <c r="E22" s="8">
        <v>8700</v>
      </c>
    </row>
    <row r="23" spans="1:5" x14ac:dyDescent="0.45">
      <c r="A23" s="7">
        <v>208</v>
      </c>
      <c r="B23" s="7" t="s">
        <v>32</v>
      </c>
      <c r="C23" s="7" t="s">
        <v>23</v>
      </c>
      <c r="D23" s="7" t="s">
        <v>33</v>
      </c>
      <c r="E23" s="8">
        <v>11800</v>
      </c>
    </row>
    <row r="24" spans="1:5" x14ac:dyDescent="0.45">
      <c r="A24" s="7">
        <v>209</v>
      </c>
      <c r="B24" s="7" t="s">
        <v>34</v>
      </c>
      <c r="C24" s="7" t="s">
        <v>23</v>
      </c>
      <c r="D24" s="7" t="s">
        <v>33</v>
      </c>
      <c r="E24" s="8">
        <v>11800</v>
      </c>
    </row>
    <row r="25" spans="1:5" x14ac:dyDescent="0.45">
      <c r="A25" s="7">
        <v>210</v>
      </c>
      <c r="B25" s="7" t="s">
        <v>35</v>
      </c>
      <c r="C25" s="7" t="s">
        <v>23</v>
      </c>
      <c r="D25" s="7" t="s">
        <v>36</v>
      </c>
      <c r="E25" s="8">
        <v>18400</v>
      </c>
    </row>
    <row r="26" spans="1:5" x14ac:dyDescent="0.45">
      <c r="A26" s="7">
        <v>211</v>
      </c>
      <c r="B26" s="7" t="s">
        <v>37</v>
      </c>
      <c r="C26" s="7" t="s">
        <v>23</v>
      </c>
      <c r="D26" s="7" t="s">
        <v>36</v>
      </c>
      <c r="E26" s="8">
        <v>18400</v>
      </c>
    </row>
    <row r="27" spans="1:5" x14ac:dyDescent="0.45">
      <c r="A27" s="7">
        <v>212</v>
      </c>
      <c r="B27" s="7" t="s">
        <v>38</v>
      </c>
      <c r="C27" s="7" t="s">
        <v>23</v>
      </c>
      <c r="D27" s="7" t="s">
        <v>39</v>
      </c>
      <c r="E27" s="8">
        <v>9700</v>
      </c>
    </row>
    <row r="28" spans="1:5" x14ac:dyDescent="0.45">
      <c r="A28" s="7">
        <v>213</v>
      </c>
      <c r="B28" s="7" t="s">
        <v>40</v>
      </c>
      <c r="C28" s="7" t="s">
        <v>23</v>
      </c>
      <c r="D28" s="7" t="s">
        <v>41</v>
      </c>
      <c r="E28" s="8">
        <v>14500</v>
      </c>
    </row>
    <row r="29" spans="1:5" x14ac:dyDescent="0.45">
      <c r="A29" s="7">
        <v>214</v>
      </c>
      <c r="B29" s="7" t="s">
        <v>42</v>
      </c>
      <c r="C29" s="7" t="s">
        <v>23</v>
      </c>
      <c r="D29" s="7" t="s">
        <v>41</v>
      </c>
      <c r="E29" s="8">
        <v>14500</v>
      </c>
    </row>
    <row r="30" spans="1:5" x14ac:dyDescent="0.45">
      <c r="A30" s="7">
        <v>215</v>
      </c>
      <c r="B30" s="7" t="s">
        <v>43</v>
      </c>
      <c r="C30" s="7" t="s">
        <v>23</v>
      </c>
      <c r="D30" s="7" t="s">
        <v>44</v>
      </c>
      <c r="E30" s="8">
        <v>16800</v>
      </c>
    </row>
    <row r="31" spans="1:5" x14ac:dyDescent="0.45">
      <c r="A31" s="7">
        <v>216</v>
      </c>
      <c r="B31" s="7" t="s">
        <v>45</v>
      </c>
      <c r="C31" s="7" t="s">
        <v>23</v>
      </c>
      <c r="D31" s="7" t="s">
        <v>44</v>
      </c>
      <c r="E31" s="8">
        <v>16800</v>
      </c>
    </row>
    <row r="32" spans="1:5" x14ac:dyDescent="0.45">
      <c r="A32" s="7">
        <v>217</v>
      </c>
      <c r="B32" s="7" t="s">
        <v>46</v>
      </c>
      <c r="C32" s="7" t="s">
        <v>23</v>
      </c>
      <c r="D32" s="7" t="s">
        <v>44</v>
      </c>
      <c r="E32" s="8">
        <v>16800</v>
      </c>
    </row>
    <row r="33" spans="1:5" x14ac:dyDescent="0.45">
      <c r="A33" s="7">
        <v>301</v>
      </c>
      <c r="B33" s="7" t="s">
        <v>102</v>
      </c>
      <c r="C33" s="7" t="s">
        <v>47</v>
      </c>
      <c r="D33" s="7" t="s">
        <v>48</v>
      </c>
      <c r="E33" s="8">
        <v>11000</v>
      </c>
    </row>
    <row r="34" spans="1:5" x14ac:dyDescent="0.45">
      <c r="A34" s="7">
        <v>302</v>
      </c>
      <c r="B34" s="7" t="s">
        <v>103</v>
      </c>
      <c r="C34" s="7" t="s">
        <v>47</v>
      </c>
      <c r="D34" s="7" t="s">
        <v>49</v>
      </c>
      <c r="E34" s="8">
        <v>11000</v>
      </c>
    </row>
    <row r="35" spans="1:5" x14ac:dyDescent="0.45">
      <c r="A35" s="7">
        <v>401</v>
      </c>
      <c r="B35" s="7" t="s">
        <v>50</v>
      </c>
      <c r="C35" s="7" t="s">
        <v>51</v>
      </c>
      <c r="D35" s="7" t="s">
        <v>52</v>
      </c>
      <c r="E35" s="8">
        <v>6600</v>
      </c>
    </row>
    <row r="36" spans="1:5" x14ac:dyDescent="0.45">
      <c r="A36" s="7">
        <v>402</v>
      </c>
      <c r="B36" s="7" t="s">
        <v>53</v>
      </c>
      <c r="C36" s="7" t="s">
        <v>51</v>
      </c>
      <c r="D36" s="7" t="s">
        <v>52</v>
      </c>
      <c r="E36" s="8">
        <v>6600</v>
      </c>
    </row>
    <row r="37" spans="1:5" x14ac:dyDescent="0.45">
      <c r="A37" s="7">
        <v>403</v>
      </c>
      <c r="B37" s="7" t="s">
        <v>96</v>
      </c>
      <c r="C37" s="7" t="s">
        <v>51</v>
      </c>
      <c r="D37" s="7" t="s">
        <v>54</v>
      </c>
      <c r="E37" s="8">
        <v>12000</v>
      </c>
    </row>
    <row r="38" spans="1:5" x14ac:dyDescent="0.45">
      <c r="A38" s="7">
        <v>404</v>
      </c>
      <c r="B38" s="7" t="s">
        <v>97</v>
      </c>
      <c r="C38" s="7" t="s">
        <v>51</v>
      </c>
      <c r="D38" s="7" t="s">
        <v>54</v>
      </c>
      <c r="E38" s="8">
        <v>12000</v>
      </c>
    </row>
    <row r="39" spans="1:5" x14ac:dyDescent="0.45">
      <c r="A39" s="7">
        <v>501</v>
      </c>
      <c r="B39" s="7" t="s">
        <v>55</v>
      </c>
      <c r="C39" s="7" t="s">
        <v>56</v>
      </c>
      <c r="D39" s="7" t="s">
        <v>57</v>
      </c>
      <c r="E39" s="8">
        <v>8800</v>
      </c>
    </row>
    <row r="40" spans="1:5" x14ac:dyDescent="0.45">
      <c r="A40" s="7">
        <v>502</v>
      </c>
      <c r="B40" s="7" t="s">
        <v>58</v>
      </c>
      <c r="C40" s="7" t="s">
        <v>56</v>
      </c>
      <c r="D40" s="7" t="s">
        <v>59</v>
      </c>
      <c r="E40" s="8">
        <v>14000</v>
      </c>
    </row>
    <row r="41" spans="1:5" x14ac:dyDescent="0.45">
      <c r="A41" s="7">
        <v>503</v>
      </c>
      <c r="B41" s="7" t="s">
        <v>60</v>
      </c>
      <c r="C41" s="7" t="s">
        <v>56</v>
      </c>
      <c r="D41" s="7" t="s">
        <v>59</v>
      </c>
      <c r="E41" s="8">
        <v>14000</v>
      </c>
    </row>
    <row r="42" spans="1:5" x14ac:dyDescent="0.45">
      <c r="A42" s="7">
        <v>601</v>
      </c>
      <c r="B42" s="7" t="s">
        <v>61</v>
      </c>
      <c r="C42" s="7" t="s">
        <v>62</v>
      </c>
      <c r="D42" s="7" t="s">
        <v>63</v>
      </c>
      <c r="E42" s="8">
        <v>20000</v>
      </c>
    </row>
    <row r="43" spans="1:5" x14ac:dyDescent="0.45">
      <c r="A43" s="7">
        <v>602</v>
      </c>
      <c r="B43" s="7" t="s">
        <v>64</v>
      </c>
      <c r="C43" s="7" t="s">
        <v>62</v>
      </c>
      <c r="D43" s="7" t="s">
        <v>63</v>
      </c>
      <c r="E43" s="8">
        <v>20000</v>
      </c>
    </row>
    <row r="44" spans="1:5" x14ac:dyDescent="0.45">
      <c r="A44" s="7">
        <v>603</v>
      </c>
      <c r="B44" s="7" t="s">
        <v>65</v>
      </c>
      <c r="C44" s="7" t="s">
        <v>62</v>
      </c>
      <c r="D44" s="7" t="s">
        <v>63</v>
      </c>
      <c r="E44" s="8">
        <v>20000</v>
      </c>
    </row>
    <row r="45" spans="1:5" x14ac:dyDescent="0.45">
      <c r="A45" s="7">
        <v>604</v>
      </c>
      <c r="B45" s="7" t="s">
        <v>66</v>
      </c>
      <c r="C45" s="7" t="s">
        <v>62</v>
      </c>
      <c r="D45" s="7" t="s">
        <v>67</v>
      </c>
      <c r="E45" s="8">
        <v>23000</v>
      </c>
    </row>
    <row r="46" spans="1:5" x14ac:dyDescent="0.45">
      <c r="A46" s="7">
        <v>605</v>
      </c>
      <c r="B46" s="7" t="s">
        <v>68</v>
      </c>
      <c r="C46" s="7" t="s">
        <v>62</v>
      </c>
      <c r="D46" s="7" t="s">
        <v>67</v>
      </c>
      <c r="E46" s="8">
        <v>23000</v>
      </c>
    </row>
  </sheetData>
  <phoneticPr fontId="4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貸出明細</vt:lpstr>
      <vt:lpstr>タイプ別集計</vt:lpstr>
      <vt:lpstr>2021年度目標</vt:lpstr>
      <vt:lpstr>車種一覧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2020-04-09T00:50:44Z</dcterms:created>
  <dcterms:modified xsi:type="dcterms:W3CDTF">2021-01-19T08:52:29Z</dcterms:modified>
</cp:coreProperties>
</file>