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168.128.40\kaihatsu\●開発中テキスト\57_MOS Excel2019 Expert\09_ALJやり取り\20210108_PG1版デバッグ（FOM→ALJ）\4\"/>
    </mc:Choice>
  </mc:AlternateContent>
  <xr:revisionPtr revIDLastSave="0" documentId="13_ncr:1_{3AB8C273-36C3-4B93-A3E6-13D7BA4D4E7B}" xr6:coauthVersionLast="45" xr6:coauthVersionMax="45" xr10:uidLastSave="{00000000-0000-0000-0000-000000000000}"/>
  <workbookProtection lockStructure="1"/>
  <bookViews>
    <workbookView xWindow="972" yWindow="120" windowWidth="20964" windowHeight="12240" xr2:uid="{13E7D2D4-B20F-4436-BEB9-F16532226922}"/>
  </bookViews>
  <sheets>
    <sheet name="2018下期" sheetId="1" r:id="rId1"/>
    <sheet name="2018上期" sheetId="2" r:id="rId2"/>
    <sheet name="2018実績合計" sheetId="3" r:id="rId3"/>
    <sheet name="2019上期" sheetId="4" r:id="rId4"/>
    <sheet name="2019下期" sheetId="5" r:id="rId5"/>
    <sheet name="2019実績合計" sheetId="6" r:id="rId6"/>
    <sheet name="2020上期" sheetId="7" r:id="rId7"/>
    <sheet name="2020下期" sheetId="8" r:id="rId8"/>
    <sheet name="2020実績合計" sheetId="9" r:id="rId9"/>
    <sheet name="過去3年売上平均" sheetId="10" r:id="rId10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4" i="1" l="1"/>
  <c r="D12" i="9" l="1"/>
  <c r="C9" i="9"/>
  <c r="C11" i="9"/>
  <c r="I5" i="8"/>
  <c r="D5" i="9" s="1"/>
  <c r="I6" i="8"/>
  <c r="D6" i="9" s="1"/>
  <c r="I7" i="8"/>
  <c r="D7" i="9" s="1"/>
  <c r="I8" i="8"/>
  <c r="D8" i="9" s="1"/>
  <c r="I9" i="8"/>
  <c r="D9" i="9" s="1"/>
  <c r="I10" i="8"/>
  <c r="D10" i="9" s="1"/>
  <c r="I11" i="8"/>
  <c r="D11" i="9" s="1"/>
  <c r="I12" i="8"/>
  <c r="I4" i="8"/>
  <c r="D4" i="9" s="1"/>
  <c r="I5" i="7"/>
  <c r="C5" i="9" s="1"/>
  <c r="I6" i="7"/>
  <c r="C6" i="9" s="1"/>
  <c r="I7" i="7"/>
  <c r="C7" i="9" s="1"/>
  <c r="I8" i="7"/>
  <c r="C8" i="9" s="1"/>
  <c r="I9" i="7"/>
  <c r="I10" i="7"/>
  <c r="C10" i="9" s="1"/>
  <c r="I11" i="7"/>
  <c r="I12" i="7"/>
  <c r="C12" i="9" s="1"/>
  <c r="I4" i="7"/>
  <c r="C4" i="9" s="1"/>
  <c r="J13" i="4"/>
  <c r="I13" i="8" l="1"/>
  <c r="K4" i="7"/>
  <c r="E4" i="9"/>
  <c r="E5" i="9"/>
  <c r="E6" i="9"/>
  <c r="E7" i="9"/>
  <c r="E8" i="9"/>
  <c r="E9" i="9"/>
  <c r="E10" i="9"/>
  <c r="E11" i="9"/>
  <c r="E12" i="9"/>
  <c r="K5" i="7"/>
  <c r="K6" i="7"/>
  <c r="K7" i="7"/>
  <c r="K8" i="7"/>
  <c r="K9" i="7"/>
  <c r="K10" i="7"/>
  <c r="K11" i="7"/>
  <c r="K12" i="7"/>
  <c r="K5" i="8"/>
  <c r="K6" i="8"/>
  <c r="K7" i="8"/>
  <c r="K8" i="8"/>
  <c r="K9" i="8"/>
  <c r="K10" i="8"/>
  <c r="K11" i="8"/>
  <c r="K12" i="8"/>
  <c r="K4" i="8"/>
  <c r="C13" i="8"/>
  <c r="C13" i="7"/>
  <c r="D13" i="8"/>
  <c r="D13" i="7"/>
  <c r="E13" i="8"/>
  <c r="E13" i="7"/>
  <c r="F13" i="8"/>
  <c r="F13" i="7"/>
  <c r="G13" i="8"/>
  <c r="G13" i="7"/>
  <c r="H13" i="8"/>
  <c r="H13" i="7"/>
  <c r="J13" i="8"/>
  <c r="J13" i="7"/>
  <c r="I13" i="7"/>
  <c r="C6" i="6"/>
  <c r="C4" i="6"/>
  <c r="I5" i="5"/>
  <c r="D5" i="6" s="1"/>
  <c r="I6" i="5"/>
  <c r="L6" i="8" s="1"/>
  <c r="I7" i="5"/>
  <c r="L7" i="8" s="1"/>
  <c r="I8" i="5"/>
  <c r="D8" i="6" s="1"/>
  <c r="I9" i="5"/>
  <c r="D9" i="6" s="1"/>
  <c r="I10" i="5"/>
  <c r="L10" i="8" s="1"/>
  <c r="I11" i="5"/>
  <c r="L11" i="8" s="1"/>
  <c r="I12" i="5"/>
  <c r="D12" i="6" s="1"/>
  <c r="I4" i="5"/>
  <c r="K4" i="5" s="1"/>
  <c r="C13" i="5"/>
  <c r="D13" i="5"/>
  <c r="E13" i="5"/>
  <c r="F13" i="5"/>
  <c r="G13" i="5"/>
  <c r="H13" i="5"/>
  <c r="J13" i="5"/>
  <c r="C13" i="4"/>
  <c r="D13" i="4"/>
  <c r="E13" i="4"/>
  <c r="F13" i="4"/>
  <c r="G13" i="4"/>
  <c r="H13" i="4"/>
  <c r="I4" i="4"/>
  <c r="L4" i="7" s="1"/>
  <c r="J13" i="1"/>
  <c r="H13" i="2"/>
  <c r="I5" i="4"/>
  <c r="L5" i="7" s="1"/>
  <c r="I6" i="4"/>
  <c r="L6" i="7" s="1"/>
  <c r="I7" i="4"/>
  <c r="L7" i="7" s="1"/>
  <c r="I8" i="4"/>
  <c r="L8" i="7" s="1"/>
  <c r="I9" i="4"/>
  <c r="L9" i="7" s="1"/>
  <c r="I10" i="4"/>
  <c r="L10" i="7" s="1"/>
  <c r="I11" i="4"/>
  <c r="L11" i="7" s="1"/>
  <c r="I12" i="4"/>
  <c r="L12" i="7" s="1"/>
  <c r="I4" i="2"/>
  <c r="K4" i="2" s="1"/>
  <c r="K6" i="4"/>
  <c r="K7" i="4"/>
  <c r="K8" i="4"/>
  <c r="K10" i="4"/>
  <c r="K12" i="4"/>
  <c r="K4" i="4"/>
  <c r="D5" i="3"/>
  <c r="D10" i="6" l="1"/>
  <c r="D6" i="6"/>
  <c r="E6" i="6" s="1"/>
  <c r="K11" i="4"/>
  <c r="C10" i="6"/>
  <c r="D11" i="6"/>
  <c r="D7" i="6"/>
  <c r="E7" i="6" s="1"/>
  <c r="K13" i="7"/>
  <c r="K9" i="5"/>
  <c r="K5" i="5"/>
  <c r="L4" i="8"/>
  <c r="L9" i="8"/>
  <c r="L5" i="8"/>
  <c r="K12" i="5"/>
  <c r="K8" i="5"/>
  <c r="L12" i="8"/>
  <c r="L8" i="8"/>
  <c r="K11" i="5"/>
  <c r="K7" i="5"/>
  <c r="L4" i="5"/>
  <c r="D4" i="6"/>
  <c r="E4" i="6" s="1"/>
  <c r="K10" i="5"/>
  <c r="K6" i="5"/>
  <c r="I13" i="4"/>
  <c r="C5" i="6"/>
  <c r="C12" i="6"/>
  <c r="E12" i="6" s="1"/>
  <c r="C8" i="6"/>
  <c r="E8" i="6" s="1"/>
  <c r="C9" i="6"/>
  <c r="K9" i="4"/>
  <c r="K5" i="4"/>
  <c r="C11" i="6"/>
  <c r="E11" i="6" s="1"/>
  <c r="C7" i="6"/>
  <c r="L4" i="4"/>
  <c r="C5" i="3"/>
  <c r="K13" i="8"/>
  <c r="E10" i="6"/>
  <c r="E5" i="3"/>
  <c r="E9" i="6"/>
  <c r="E5" i="6"/>
  <c r="I13" i="5"/>
  <c r="I5" i="2"/>
  <c r="I6" i="2"/>
  <c r="I7" i="2"/>
  <c r="I8" i="2"/>
  <c r="I9" i="2"/>
  <c r="I10" i="2"/>
  <c r="I11" i="2"/>
  <c r="I12" i="2"/>
  <c r="K12" i="2" s="1"/>
  <c r="D13" i="2"/>
  <c r="E13" i="2"/>
  <c r="F13" i="2"/>
  <c r="G13" i="2"/>
  <c r="J13" i="2"/>
  <c r="C13" i="2"/>
  <c r="K4" i="1"/>
  <c r="I5" i="1"/>
  <c r="K5" i="1" s="1"/>
  <c r="I6" i="1"/>
  <c r="I7" i="1"/>
  <c r="I8" i="1"/>
  <c r="I9" i="1"/>
  <c r="K9" i="1" s="1"/>
  <c r="I10" i="1"/>
  <c r="I11" i="1"/>
  <c r="K11" i="1" s="1"/>
  <c r="I12" i="1"/>
  <c r="D13" i="1"/>
  <c r="E13" i="1"/>
  <c r="F13" i="1"/>
  <c r="G13" i="1"/>
  <c r="H13" i="1"/>
  <c r="C13" i="1"/>
  <c r="K13" i="5" l="1"/>
  <c r="L13" i="8"/>
  <c r="K13" i="4"/>
  <c r="L13" i="7"/>
  <c r="L12" i="5"/>
  <c r="D13" i="3"/>
  <c r="L8" i="5"/>
  <c r="D9" i="3"/>
  <c r="L7" i="5"/>
  <c r="D8" i="3"/>
  <c r="K8" i="1"/>
  <c r="D7" i="3"/>
  <c r="L6" i="5"/>
  <c r="K7" i="1"/>
  <c r="D12" i="3"/>
  <c r="L11" i="5"/>
  <c r="K12" i="1"/>
  <c r="D11" i="3"/>
  <c r="L10" i="5"/>
  <c r="L9" i="5"/>
  <c r="D10" i="3"/>
  <c r="I13" i="1"/>
  <c r="L5" i="5"/>
  <c r="D6" i="3"/>
  <c r="K10" i="1"/>
  <c r="K6" i="1"/>
  <c r="L8" i="4"/>
  <c r="C9" i="3"/>
  <c r="E9" i="3" s="1"/>
  <c r="K8" i="2"/>
  <c r="L11" i="4"/>
  <c r="C12" i="3"/>
  <c r="E12" i="3" s="1"/>
  <c r="L10" i="4"/>
  <c r="C11" i="3"/>
  <c r="L6" i="4"/>
  <c r="C7" i="3"/>
  <c r="K10" i="2"/>
  <c r="K6" i="2"/>
  <c r="C13" i="3"/>
  <c r="E13" i="3" s="1"/>
  <c r="L12" i="4"/>
  <c r="L7" i="4"/>
  <c r="C8" i="3"/>
  <c r="K11" i="2"/>
  <c r="K7" i="2"/>
  <c r="C10" i="3"/>
  <c r="E10" i="3" s="1"/>
  <c r="L9" i="4"/>
  <c r="C6" i="3"/>
  <c r="L5" i="4"/>
  <c r="I13" i="2"/>
  <c r="K9" i="2"/>
  <c r="K5" i="2"/>
  <c r="E8" i="3" l="1"/>
  <c r="E11" i="3"/>
  <c r="L13" i="5"/>
  <c r="K13" i="1"/>
  <c r="E7" i="3"/>
  <c r="E6" i="3"/>
  <c r="L13" i="4"/>
  <c r="K13" i="2"/>
</calcChain>
</file>

<file path=xl/sharedStrings.xml><?xml version="1.0" encoding="utf-8"?>
<sst xmlns="http://schemas.openxmlformats.org/spreadsheetml/2006/main" count="186" uniqueCount="41">
  <si>
    <t>単位：千円</t>
    <rPh sb="0" eb="2">
      <t>タンイ</t>
    </rPh>
    <rPh sb="3" eb="5">
      <t>センエン</t>
    </rPh>
    <phoneticPr fontId="3"/>
  </si>
  <si>
    <t>営業所名</t>
    <rPh sb="0" eb="3">
      <t>エイギョウショ</t>
    </rPh>
    <rPh sb="3" eb="4">
      <t>メイ</t>
    </rPh>
    <phoneticPr fontId="3"/>
  </si>
  <si>
    <t>10月</t>
    <rPh sb="2" eb="3">
      <t>ガツ</t>
    </rPh>
    <phoneticPr fontId="3"/>
  </si>
  <si>
    <t>11月</t>
    <phoneticPr fontId="2"/>
  </si>
  <si>
    <t>12月</t>
    <phoneticPr fontId="2"/>
  </si>
  <si>
    <t>1月</t>
    <phoneticPr fontId="2"/>
  </si>
  <si>
    <t>2月</t>
    <phoneticPr fontId="2"/>
  </si>
  <si>
    <t>3月</t>
    <phoneticPr fontId="2"/>
  </si>
  <si>
    <t>予算</t>
    <rPh sb="0" eb="2">
      <t>ヨサン</t>
    </rPh>
    <phoneticPr fontId="3"/>
  </si>
  <si>
    <t>下期実績</t>
    <rPh sb="0" eb="2">
      <t>シモキ</t>
    </rPh>
    <rPh sb="2" eb="4">
      <t>ジッセキ</t>
    </rPh>
    <phoneticPr fontId="3"/>
  </si>
  <si>
    <t>達成率</t>
    <rPh sb="0" eb="3">
      <t>タッセイリツ</t>
    </rPh>
    <phoneticPr fontId="3"/>
  </si>
  <si>
    <t>前同比</t>
    <rPh sb="0" eb="1">
      <t>ゼン</t>
    </rPh>
    <rPh sb="1" eb="2">
      <t>ドウ</t>
    </rPh>
    <rPh sb="2" eb="3">
      <t>ヒ</t>
    </rPh>
    <phoneticPr fontId="3"/>
  </si>
  <si>
    <t>北海道営業所</t>
    <rPh sb="0" eb="3">
      <t>ホッカイドウ</t>
    </rPh>
    <rPh sb="3" eb="5">
      <t>エイギョウ</t>
    </rPh>
    <rPh sb="5" eb="6">
      <t>ジョ</t>
    </rPh>
    <phoneticPr fontId="3"/>
  </si>
  <si>
    <t>東北営業所</t>
    <rPh sb="0" eb="2">
      <t>トウホク</t>
    </rPh>
    <rPh sb="2" eb="5">
      <t>エイギョウショ</t>
    </rPh>
    <phoneticPr fontId="3"/>
  </si>
  <si>
    <t>北陸営業所</t>
    <rPh sb="0" eb="2">
      <t>ホクリク</t>
    </rPh>
    <rPh sb="2" eb="4">
      <t>エイギョウ</t>
    </rPh>
    <rPh sb="4" eb="5">
      <t>ジョ</t>
    </rPh>
    <phoneticPr fontId="3"/>
  </si>
  <si>
    <t>関東営業所</t>
    <rPh sb="0" eb="2">
      <t>カントウ</t>
    </rPh>
    <rPh sb="2" eb="5">
      <t>エイギョウショ</t>
    </rPh>
    <phoneticPr fontId="3"/>
  </si>
  <si>
    <t>東海営業所</t>
    <rPh sb="0" eb="2">
      <t>トウカイ</t>
    </rPh>
    <rPh sb="2" eb="4">
      <t>エイギョウ</t>
    </rPh>
    <rPh sb="4" eb="5">
      <t>ジョ</t>
    </rPh>
    <phoneticPr fontId="3"/>
  </si>
  <si>
    <t>関西営業所</t>
    <rPh sb="0" eb="2">
      <t>カンサイ</t>
    </rPh>
    <rPh sb="2" eb="5">
      <t>エイギョウショ</t>
    </rPh>
    <phoneticPr fontId="3"/>
  </si>
  <si>
    <t>中国営業所</t>
    <rPh sb="0" eb="2">
      <t>チュウゴク</t>
    </rPh>
    <rPh sb="2" eb="4">
      <t>エイギョウ</t>
    </rPh>
    <rPh sb="4" eb="5">
      <t>ジョ</t>
    </rPh>
    <phoneticPr fontId="3"/>
  </si>
  <si>
    <t>四国営業所</t>
    <rPh sb="0" eb="2">
      <t>シコク</t>
    </rPh>
    <rPh sb="2" eb="4">
      <t>エイギョウ</t>
    </rPh>
    <rPh sb="4" eb="5">
      <t>ジョ</t>
    </rPh>
    <phoneticPr fontId="3"/>
  </si>
  <si>
    <t>九州営業所</t>
    <rPh sb="0" eb="2">
      <t>キュウシュウ</t>
    </rPh>
    <rPh sb="2" eb="5">
      <t>エイギョウショ</t>
    </rPh>
    <phoneticPr fontId="3"/>
  </si>
  <si>
    <t>合計</t>
    <rPh sb="0" eb="2">
      <t>ゴウケイ</t>
    </rPh>
    <phoneticPr fontId="3"/>
  </si>
  <si>
    <t>4月</t>
    <rPh sb="1" eb="2">
      <t>ガツ</t>
    </rPh>
    <phoneticPr fontId="3"/>
  </si>
  <si>
    <t>5月</t>
    <phoneticPr fontId="2"/>
  </si>
  <si>
    <t>6月</t>
    <phoneticPr fontId="2"/>
  </si>
  <si>
    <t>7月</t>
    <phoneticPr fontId="2"/>
  </si>
  <si>
    <t>8月</t>
    <phoneticPr fontId="2"/>
  </si>
  <si>
    <t>9月</t>
    <phoneticPr fontId="2"/>
  </si>
  <si>
    <t>上期実績</t>
    <rPh sb="0" eb="2">
      <t>カミキ</t>
    </rPh>
    <rPh sb="2" eb="4">
      <t>ジッセキ</t>
    </rPh>
    <phoneticPr fontId="3"/>
  </si>
  <si>
    <t>年間実績</t>
    <rPh sb="0" eb="2">
      <t>ネンカン</t>
    </rPh>
    <rPh sb="2" eb="4">
      <t>ジッセキ</t>
    </rPh>
    <phoneticPr fontId="3"/>
  </si>
  <si>
    <t>2019年度下期売上実績</t>
    <rPh sb="4" eb="6">
      <t>ネンド</t>
    </rPh>
    <rPh sb="6" eb="8">
      <t>シモキ</t>
    </rPh>
    <rPh sb="8" eb="10">
      <t>ウリアゲ</t>
    </rPh>
    <rPh sb="10" eb="12">
      <t>ジッセキ</t>
    </rPh>
    <phoneticPr fontId="3"/>
  </si>
  <si>
    <t>2019年度上期売上実績</t>
    <rPh sb="4" eb="6">
      <t>ネンド</t>
    </rPh>
    <rPh sb="6" eb="8">
      <t>カミキ</t>
    </rPh>
    <rPh sb="8" eb="10">
      <t>ウリアゲ</t>
    </rPh>
    <rPh sb="10" eb="12">
      <t>ジッセキ</t>
    </rPh>
    <phoneticPr fontId="3"/>
  </si>
  <si>
    <t>2018-2020年度売上平均</t>
    <rPh sb="9" eb="11">
      <t>ネンド</t>
    </rPh>
    <rPh sb="11" eb="13">
      <t>ウリアゲ</t>
    </rPh>
    <rPh sb="13" eb="15">
      <t>ヘイキン</t>
    </rPh>
    <phoneticPr fontId="3"/>
  </si>
  <si>
    <t>2018年度下期売上実績</t>
    <rPh sb="4" eb="6">
      <t>ネンド</t>
    </rPh>
    <rPh sb="6" eb="8">
      <t>シモキ</t>
    </rPh>
    <rPh sb="8" eb="10">
      <t>ウリアゲ</t>
    </rPh>
    <rPh sb="10" eb="12">
      <t>ジッセキ</t>
    </rPh>
    <phoneticPr fontId="3"/>
  </si>
  <si>
    <r>
      <t>2018</t>
    </r>
    <r>
      <rPr>
        <b/>
        <sz val="12"/>
        <color indexed="8"/>
        <rFont val="游ゴシック"/>
        <family val="3"/>
        <charset val="128"/>
        <scheme val="minor"/>
      </rPr>
      <t>年度売上実績合計</t>
    </r>
    <rPh sb="4" eb="6">
      <t>ネンド</t>
    </rPh>
    <rPh sb="6" eb="8">
      <t>ウリアゲ</t>
    </rPh>
    <rPh sb="8" eb="10">
      <t>ジッセキ</t>
    </rPh>
    <rPh sb="10" eb="12">
      <t>ゴウケイ</t>
    </rPh>
    <phoneticPr fontId="3"/>
  </si>
  <si>
    <t>2018年度上期売上実績</t>
    <rPh sb="4" eb="5">
      <t>ネン</t>
    </rPh>
    <rPh sb="5" eb="6">
      <t>ド</t>
    </rPh>
    <rPh sb="6" eb="8">
      <t>カミキ</t>
    </rPh>
    <rPh sb="8" eb="10">
      <t>ウリアゲ</t>
    </rPh>
    <rPh sb="10" eb="12">
      <t>ジッセキ</t>
    </rPh>
    <phoneticPr fontId="3"/>
  </si>
  <si>
    <t>2020年度下期売上実績</t>
    <rPh sb="4" eb="6">
      <t>ネンド</t>
    </rPh>
    <rPh sb="6" eb="8">
      <t>シモキ</t>
    </rPh>
    <rPh sb="8" eb="10">
      <t>ウリアゲ</t>
    </rPh>
    <rPh sb="10" eb="12">
      <t>ジッセキ</t>
    </rPh>
    <phoneticPr fontId="3"/>
  </si>
  <si>
    <t>2020年度上期売上実績</t>
    <rPh sb="4" eb="6">
      <t>ネンド</t>
    </rPh>
    <rPh sb="6" eb="8">
      <t>カミキ</t>
    </rPh>
    <rPh sb="8" eb="10">
      <t>ウリアゲ</t>
    </rPh>
    <rPh sb="10" eb="12">
      <t>ジッセキ</t>
    </rPh>
    <phoneticPr fontId="3"/>
  </si>
  <si>
    <t>実績規模</t>
    <rPh sb="0" eb="4">
      <t>ジッセキキボ</t>
    </rPh>
    <phoneticPr fontId="2"/>
  </si>
  <si>
    <t>2020年度売上実績合計</t>
    <rPh sb="4" eb="6">
      <t>ネンド</t>
    </rPh>
    <rPh sb="6" eb="8">
      <t>ウリアゲ</t>
    </rPh>
    <rPh sb="8" eb="10">
      <t>ジッセキ</t>
    </rPh>
    <rPh sb="10" eb="12">
      <t>ゴウケイ</t>
    </rPh>
    <phoneticPr fontId="3"/>
  </si>
  <si>
    <t>2019年度売上実績合計</t>
    <rPh sb="4" eb="6">
      <t>ネンド</t>
    </rPh>
    <rPh sb="6" eb="8">
      <t>ウリアゲ</t>
    </rPh>
    <rPh sb="8" eb="10">
      <t>ジッセキ</t>
    </rPh>
    <rPh sb="10" eb="12">
      <t>ゴウケイ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</si>
</sst>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6"/>
      <name val="游ゴシック"/>
      <family val="2"/>
      <charset val="128"/>
    </font>
    <font>
      <b/>
      <sz val="12"/>
      <color theme="1"/>
      <name val="游ゴシック"/>
      <family val="3"/>
      <charset val="128"/>
      <scheme val="minor"/>
    </font>
    <font>
      <b/>
      <sz val="12"/>
      <color indexed="8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1"/>
      <color indexed="8"/>
      <name val="游ゴシック"/>
      <family val="3"/>
      <charset val="128"/>
      <scheme val="minor"/>
    </font>
    <font>
      <sz val="10"/>
      <color theme="1"/>
      <name val="游ゴシック"/>
      <family val="2"/>
      <charset val="128"/>
      <scheme val="minor"/>
    </font>
    <font>
      <sz val="10"/>
      <color theme="1"/>
      <name val="游ゴシック"/>
      <family val="3"/>
      <charset val="128"/>
      <scheme val="minor"/>
    </font>
    <font>
      <b/>
      <sz val="11"/>
      <color theme="0"/>
      <name val="游ゴシック"/>
      <family val="2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/>
        <bgColor theme="5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 tint="0.39994506668294322"/>
      </top>
      <bottom style="thin">
        <color theme="4" tint="0.39994506668294322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38" fontId="0" fillId="0" borderId="1" xfId="1" applyFont="1" applyBorder="1">
      <alignment vertical="center"/>
    </xf>
    <xf numFmtId="10" fontId="0" fillId="0" borderId="1" xfId="2" applyNumberFormat="1" applyFont="1" applyBorder="1">
      <alignment vertical="center"/>
    </xf>
    <xf numFmtId="0" fontId="0" fillId="3" borderId="1" xfId="0" applyFill="1" applyBorder="1">
      <alignment vertical="center"/>
    </xf>
    <xf numFmtId="0" fontId="6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9" fillId="0" borderId="0" xfId="0" applyFont="1" applyAlignment="1">
      <alignment horizontal="right"/>
    </xf>
    <xf numFmtId="0" fontId="0" fillId="0" borderId="0" xfId="0" applyFill="1" applyBorder="1" applyAlignment="1">
      <alignment horizontal="center" vertical="center"/>
    </xf>
    <xf numFmtId="0" fontId="0" fillId="0" borderId="0" xfId="0" applyFill="1" applyBorder="1">
      <alignment vertical="center"/>
    </xf>
    <xf numFmtId="38" fontId="0" fillId="0" borderId="0" xfId="1" applyFont="1" applyFill="1" applyBorder="1">
      <alignment vertical="center"/>
    </xf>
    <xf numFmtId="0" fontId="8" fillId="0" borderId="0" xfId="0" applyFont="1" applyAlignment="1">
      <alignment horizontal="right" vertical="center"/>
    </xf>
    <xf numFmtId="38" fontId="0" fillId="0" borderId="0" xfId="1" applyFont="1" applyFill="1">
      <alignment vertical="center"/>
    </xf>
    <xf numFmtId="0" fontId="0" fillId="0" borderId="0" xfId="0" applyFill="1" applyAlignment="1">
      <alignment horizontal="center" vertical="center"/>
    </xf>
    <xf numFmtId="0" fontId="10" fillId="4" borderId="2" xfId="0" applyFont="1" applyFill="1" applyBorder="1" applyAlignment="1">
      <alignment horizontal="center" vertical="center"/>
    </xf>
    <xf numFmtId="0" fontId="0" fillId="0" borderId="2" xfId="0" applyFont="1" applyFill="1" applyBorder="1">
      <alignment vertical="center"/>
    </xf>
    <xf numFmtId="38" fontId="0" fillId="0" borderId="2" xfId="1" applyNumberFormat="1" applyFont="1" applyFill="1" applyBorder="1">
      <alignment vertical="center"/>
    </xf>
  </cellXfs>
  <cellStyles count="3">
    <cellStyle name="パーセント" xfId="2" builtinId="5"/>
    <cellStyle name="桁区切り" xfId="1" builtinId="6"/>
    <cellStyle name="標準" xfId="0" builtinId="0"/>
  </cellStyles>
  <dxfs count="23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  <numFmt numFmtId="6" formatCode="#,##0;[Red]\-#,##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  <numFmt numFmtId="6" formatCode="#,##0;[Red]\-#,##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  <numFmt numFmtId="6" formatCode="#,##0;[Red]\-#,##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  <numFmt numFmtId="0" formatCode="General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  <numFmt numFmtId="0" formatCode="General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559611D6-6EA3-4E13-8AC4-C5D43A025699}" name="実績合計2018" displayName="実績合計2018" ref="B4:E13" headerRowDxfId="22" dataDxfId="21" dataCellStyle="桁区切り">
  <autoFilter ref="B4:E13" xr:uid="{F4378C7A-61BF-4776-963F-219618CEE6E1}"/>
  <tableColumns count="4">
    <tableColumn id="1" xr3:uid="{C843CDEA-7222-49E1-BFCD-8714628BF232}" name="営業所名" totalsRowLabel="集計" dataDxfId="20" totalsRowDxfId="19"/>
    <tableColumn id="2" xr3:uid="{A0EB5371-DFDB-451B-B320-D4AB3F20E399}" name="上期実績" dataDxfId="18" totalsRowDxfId="17" dataCellStyle="桁区切り">
      <calculatedColumnFormula>'2018上期'!I4</calculatedColumnFormula>
    </tableColumn>
    <tableColumn id="3" xr3:uid="{F6C0D9BB-9516-46EE-8425-E054A4B9A5BF}" name="下期実績" dataDxfId="16" totalsRowDxfId="15" dataCellStyle="桁区切り">
      <calculatedColumnFormula>'2018下期'!I4</calculatedColumnFormula>
    </tableColumn>
    <tableColumn id="4" xr3:uid="{192E923E-991D-4AA3-8694-CD9CFDDF5CCB}" name="年間実績" totalsRowFunction="sum" dataDxfId="14" totalsRowDxfId="13" dataCellStyle="桁区切り">
      <calculatedColumnFormula>SUM(実績合計2018[[#This Row],[上期実績]:[下期実績]])</calculatedColumnFormula>
    </tableColumn>
  </tableColumns>
  <tableStyleInfo name="TableStyleMedium3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335E0519-ACA8-4D5F-8BFA-50755B60952B}" name="実績合計2019" displayName="実績合計2019" ref="B3:E12" totalsRowShown="0" headerRowDxfId="12" dataDxfId="11" dataCellStyle="桁区切り">
  <autoFilter ref="B3:E12" xr:uid="{5321773A-C5ED-42D2-8BAB-C939E4A02CD8}"/>
  <tableColumns count="4">
    <tableColumn id="1" xr3:uid="{950F1939-DCDF-4B52-AF78-22288802360B}" name="営業所名" dataDxfId="10"/>
    <tableColumn id="2" xr3:uid="{388EAF78-1A29-4FF9-8795-066AF99B0172}" name="上期実績" dataDxfId="9" dataCellStyle="桁区切り">
      <calculatedColumnFormula>'2019上期'!I4</calculatedColumnFormula>
    </tableColumn>
    <tableColumn id="3" xr3:uid="{55EA2DAE-5409-42A0-8CEB-6825334D98B0}" name="下期実績" dataDxfId="8" dataCellStyle="桁区切り">
      <calculatedColumnFormula>'2019下期'!I4</calculatedColumnFormula>
    </tableColumn>
    <tableColumn id="4" xr3:uid="{D42E502B-31C0-4DA0-9EF7-43949E745657}" name="年間実績" dataDxfId="7" dataCellStyle="桁区切り">
      <calculatedColumnFormula>SUM(実績合計2019[[#This Row],[上期実績]:[下期実績]])</calculatedColumnFormula>
    </tableColumn>
  </tableColumns>
  <tableStyleInfo name="TableStyleMedium3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3222A986-E9D2-4556-9FE5-08574F737A88}" name="実績合計2020" displayName="実績合計2020" ref="B3:F12" totalsRowShown="0" headerRowDxfId="6" dataDxfId="5" dataCellStyle="桁区切り">
  <autoFilter ref="B3:F12" xr:uid="{3845256A-01BE-4C3A-BB9F-00D57026BA26}"/>
  <tableColumns count="5">
    <tableColumn id="1" xr3:uid="{D4CC6D26-EBEB-44E5-923F-78A1C8A4CD37}" name="営業所名" dataDxfId="4"/>
    <tableColumn id="2" xr3:uid="{E0F684DB-A26D-4E0F-A600-E91D1AD2E288}" name="上期実績" dataDxfId="3" dataCellStyle="桁区切り">
      <calculatedColumnFormula>'2020上期'!I4</calculatedColumnFormula>
    </tableColumn>
    <tableColumn id="3" xr3:uid="{329468F5-FBCA-4D14-AECE-D4545399D8BE}" name="下期実績" dataDxfId="2" dataCellStyle="桁区切り">
      <calculatedColumnFormula>'2020下期'!I4</calculatedColumnFormula>
    </tableColumn>
    <tableColumn id="4" xr3:uid="{B2A95EC8-C6FD-4729-8A85-B5A3AE2D30D1}" name="年間実績" dataDxfId="1" dataCellStyle="桁区切り">
      <calculatedColumnFormula>SUM(実績合計2020[[#This Row],[上期実績]:[下期実績]])</calculatedColumnFormula>
    </tableColumn>
    <tableColumn id="6" xr3:uid="{D9A10CC6-05F5-45E2-B20D-A1AE186FFA4B}" name="実績規模" dataDxfId="0" dataCellStyle="桁区切り"/>
  </tableColumns>
  <tableStyleInfo name="TableStyleMedium3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B5C2E7-0C47-4294-9152-C8A3C48DF21A}">
  <dimension ref="B1:L13"/>
  <sheetViews>
    <sheetView tabSelected="1" workbookViewId="0"/>
  </sheetViews>
  <sheetFormatPr defaultRowHeight="18" x14ac:dyDescent="0.45"/>
  <cols>
    <col min="1" max="1" width="3.59765625" customWidth="1"/>
    <col min="2" max="2" width="12.59765625" customWidth="1"/>
    <col min="3" max="12" width="10.59765625" customWidth="1"/>
  </cols>
  <sheetData>
    <row r="1" spans="2:12" ht="19.8" x14ac:dyDescent="0.45">
      <c r="B1" s="1" t="s">
        <v>33</v>
      </c>
    </row>
    <row r="2" spans="2:12" x14ac:dyDescent="0.45">
      <c r="J2" s="12" t="s">
        <v>0</v>
      </c>
    </row>
    <row r="3" spans="2:12" x14ac:dyDescent="0.45">
      <c r="B3" s="7" t="s">
        <v>1</v>
      </c>
      <c r="C3" s="7" t="s">
        <v>2</v>
      </c>
      <c r="D3" s="7" t="s">
        <v>3</v>
      </c>
      <c r="E3" s="7" t="s">
        <v>4</v>
      </c>
      <c r="F3" s="7" t="s">
        <v>5</v>
      </c>
      <c r="G3" s="7" t="s">
        <v>6</v>
      </c>
      <c r="H3" s="7" t="s">
        <v>7</v>
      </c>
      <c r="I3" s="7" t="s">
        <v>9</v>
      </c>
      <c r="J3" s="7" t="s">
        <v>8</v>
      </c>
      <c r="K3" s="7" t="s">
        <v>10</v>
      </c>
      <c r="L3" s="7" t="s">
        <v>11</v>
      </c>
    </row>
    <row r="4" spans="2:12" x14ac:dyDescent="0.45">
      <c r="B4" s="5" t="s">
        <v>12</v>
      </c>
      <c r="C4" s="3">
        <v>814</v>
      </c>
      <c r="D4" s="3">
        <v>769</v>
      </c>
      <c r="E4" s="3">
        <v>1358</v>
      </c>
      <c r="F4" s="3">
        <v>1253</v>
      </c>
      <c r="G4" s="3">
        <v>1076</v>
      </c>
      <c r="H4" s="3">
        <v>1144</v>
      </c>
      <c r="I4" s="3">
        <f>SUM(C4:H4)</f>
        <v>6414</v>
      </c>
      <c r="J4" s="3">
        <v>6500</v>
      </c>
      <c r="K4" s="4">
        <f t="shared" ref="K4:K13" si="0">I4/J4</f>
        <v>0.98676923076923073</v>
      </c>
      <c r="L4" s="4">
        <v>1.0329999999999999</v>
      </c>
    </row>
    <row r="5" spans="2:12" x14ac:dyDescent="0.45">
      <c r="B5" s="5" t="s">
        <v>13</v>
      </c>
      <c r="C5" s="3">
        <v>857</v>
      </c>
      <c r="D5" s="3">
        <v>873</v>
      </c>
      <c r="E5" s="3">
        <v>1224</v>
      </c>
      <c r="F5" s="3">
        <v>743</v>
      </c>
      <c r="G5" s="3">
        <v>1013</v>
      </c>
      <c r="H5" s="3">
        <v>796</v>
      </c>
      <c r="I5" s="3">
        <f t="shared" ref="I5:I12" si="1">SUM(C5:H5)</f>
        <v>5506</v>
      </c>
      <c r="J5" s="3">
        <v>4500</v>
      </c>
      <c r="K5" s="4">
        <f t="shared" si="0"/>
        <v>1.2235555555555555</v>
      </c>
      <c r="L5" s="4">
        <v>1.0255000000000001</v>
      </c>
    </row>
    <row r="6" spans="2:12" x14ac:dyDescent="0.45">
      <c r="B6" s="5" t="s">
        <v>14</v>
      </c>
      <c r="C6" s="3">
        <v>939</v>
      </c>
      <c r="D6" s="3">
        <v>856</v>
      </c>
      <c r="E6" s="3">
        <v>968</v>
      </c>
      <c r="F6" s="3">
        <v>1100</v>
      </c>
      <c r="G6" s="3">
        <v>941</v>
      </c>
      <c r="H6" s="3">
        <v>970</v>
      </c>
      <c r="I6" s="3">
        <f t="shared" si="1"/>
        <v>5774</v>
      </c>
      <c r="J6" s="3">
        <v>5500</v>
      </c>
      <c r="K6" s="4">
        <f t="shared" si="0"/>
        <v>1.0498181818181818</v>
      </c>
      <c r="L6" s="4">
        <v>1.0369999999999999</v>
      </c>
    </row>
    <row r="7" spans="2:12" x14ac:dyDescent="0.45">
      <c r="B7" s="5" t="s">
        <v>15</v>
      </c>
      <c r="C7" s="3">
        <v>3395</v>
      </c>
      <c r="D7" s="3">
        <v>2869</v>
      </c>
      <c r="E7" s="3">
        <v>3633</v>
      </c>
      <c r="F7" s="3">
        <v>3648</v>
      </c>
      <c r="G7" s="3">
        <v>3382</v>
      </c>
      <c r="H7" s="3">
        <v>3565</v>
      </c>
      <c r="I7" s="3">
        <f t="shared" si="1"/>
        <v>20492</v>
      </c>
      <c r="J7" s="3">
        <v>16500</v>
      </c>
      <c r="K7" s="4">
        <f t="shared" si="0"/>
        <v>1.2419393939393939</v>
      </c>
      <c r="L7" s="4">
        <v>1.0825</v>
      </c>
    </row>
    <row r="8" spans="2:12" x14ac:dyDescent="0.45">
      <c r="B8" s="5" t="s">
        <v>16</v>
      </c>
      <c r="C8" s="3">
        <v>2345</v>
      </c>
      <c r="D8" s="3">
        <v>2457</v>
      </c>
      <c r="E8" s="3">
        <v>2885</v>
      </c>
      <c r="F8" s="3">
        <v>2800</v>
      </c>
      <c r="G8" s="3">
        <v>2623</v>
      </c>
      <c r="H8" s="3">
        <v>2572</v>
      </c>
      <c r="I8" s="3">
        <f t="shared" si="1"/>
        <v>15682</v>
      </c>
      <c r="J8" s="3">
        <v>12500</v>
      </c>
      <c r="K8" s="4">
        <f t="shared" si="0"/>
        <v>1.2545599999999999</v>
      </c>
      <c r="L8" s="4">
        <v>1.0451999999999999</v>
      </c>
    </row>
    <row r="9" spans="2:12" x14ac:dyDescent="0.45">
      <c r="B9" s="5" t="s">
        <v>17</v>
      </c>
      <c r="C9" s="3">
        <v>3061</v>
      </c>
      <c r="D9" s="3">
        <v>3147</v>
      </c>
      <c r="E9" s="3">
        <v>3431</v>
      </c>
      <c r="F9" s="3">
        <v>3032</v>
      </c>
      <c r="G9" s="3">
        <v>2318</v>
      </c>
      <c r="H9" s="3">
        <v>2217</v>
      </c>
      <c r="I9" s="3">
        <f t="shared" si="1"/>
        <v>17206</v>
      </c>
      <c r="J9" s="3">
        <v>13500</v>
      </c>
      <c r="K9" s="4">
        <f t="shared" si="0"/>
        <v>1.2745185185185186</v>
      </c>
      <c r="L9" s="4">
        <v>1.024</v>
      </c>
    </row>
    <row r="10" spans="2:12" x14ac:dyDescent="0.45">
      <c r="B10" s="5" t="s">
        <v>18</v>
      </c>
      <c r="C10" s="3">
        <v>1454</v>
      </c>
      <c r="D10" s="3">
        <v>1686</v>
      </c>
      <c r="E10" s="3">
        <v>1876</v>
      </c>
      <c r="F10" s="3">
        <v>1829</v>
      </c>
      <c r="G10" s="3">
        <v>1726</v>
      </c>
      <c r="H10" s="3">
        <v>1834</v>
      </c>
      <c r="I10" s="3">
        <f t="shared" si="1"/>
        <v>10405</v>
      </c>
      <c r="J10" s="3">
        <v>7500</v>
      </c>
      <c r="K10" s="4">
        <f t="shared" si="0"/>
        <v>1.3873333333333333</v>
      </c>
      <c r="L10" s="4">
        <v>0.98540000000000005</v>
      </c>
    </row>
    <row r="11" spans="2:12" x14ac:dyDescent="0.45">
      <c r="B11" s="5" t="s">
        <v>19</v>
      </c>
      <c r="C11" s="3">
        <v>859</v>
      </c>
      <c r="D11" s="3">
        <v>1198</v>
      </c>
      <c r="E11" s="3">
        <v>868</v>
      </c>
      <c r="F11" s="3">
        <v>869</v>
      </c>
      <c r="G11" s="3">
        <v>1009</v>
      </c>
      <c r="H11" s="3">
        <v>901</v>
      </c>
      <c r="I11" s="3">
        <f t="shared" si="1"/>
        <v>5704</v>
      </c>
      <c r="J11" s="3">
        <v>5500</v>
      </c>
      <c r="K11" s="4">
        <f t="shared" si="0"/>
        <v>1.0370909090909091</v>
      </c>
      <c r="L11" s="4">
        <v>1.0879000000000001</v>
      </c>
    </row>
    <row r="12" spans="2:12" x14ac:dyDescent="0.45">
      <c r="B12" s="5" t="s">
        <v>20</v>
      </c>
      <c r="C12" s="3">
        <v>1025</v>
      </c>
      <c r="D12" s="3">
        <v>1274</v>
      </c>
      <c r="E12" s="3">
        <v>1436</v>
      </c>
      <c r="F12" s="3">
        <v>1568</v>
      </c>
      <c r="G12" s="3">
        <v>1519</v>
      </c>
      <c r="H12" s="3">
        <v>2215</v>
      </c>
      <c r="I12" s="3">
        <f t="shared" si="1"/>
        <v>9037</v>
      </c>
      <c r="J12" s="3">
        <v>7500</v>
      </c>
      <c r="K12" s="4">
        <f t="shared" si="0"/>
        <v>1.2049333333333334</v>
      </c>
      <c r="L12" s="4">
        <v>1.0439000000000001</v>
      </c>
    </row>
    <row r="13" spans="2:12" x14ac:dyDescent="0.45">
      <c r="B13" s="7" t="s">
        <v>21</v>
      </c>
      <c r="C13" s="3">
        <f>SUM(C4:C12)</f>
        <v>14749</v>
      </c>
      <c r="D13" s="3">
        <f t="shared" ref="D13:H13" si="2">SUM(D4:D12)</f>
        <v>15129</v>
      </c>
      <c r="E13" s="3">
        <f t="shared" si="2"/>
        <v>17679</v>
      </c>
      <c r="F13" s="3">
        <f t="shared" si="2"/>
        <v>16842</v>
      </c>
      <c r="G13" s="3">
        <f t="shared" si="2"/>
        <v>15607</v>
      </c>
      <c r="H13" s="3">
        <f t="shared" si="2"/>
        <v>16214</v>
      </c>
      <c r="I13" s="3">
        <f>SUM(I4:I12)</f>
        <v>96220</v>
      </c>
      <c r="J13" s="3">
        <f>SUM(J4:J12)</f>
        <v>79500</v>
      </c>
      <c r="K13" s="4">
        <f t="shared" si="0"/>
        <v>1.2103144654088049</v>
      </c>
      <c r="L13" s="4">
        <v>1.042</v>
      </c>
    </row>
  </sheetData>
  <phoneticPr fontId="2"/>
  <pageMargins left="0.7" right="0.7" top="0.75" bottom="0.75" header="0.3" footer="0.3"/>
  <pageSetup paperSize="9" orientation="portrait" horizontalDpi="360" verticalDpi="360" r:id="rId1"/>
  <ignoredErrors>
    <ignoredError sqref="I4:I12" formulaRange="1"/>
  </ignoredError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A11003-E725-42CA-A9A8-884DA3C8FF91}">
  <sheetPr>
    <tabColor theme="4"/>
  </sheetPr>
  <dimension ref="B1:E13"/>
  <sheetViews>
    <sheetView workbookViewId="0"/>
  </sheetViews>
  <sheetFormatPr defaultColWidth="9" defaultRowHeight="18" x14ac:dyDescent="0.45"/>
  <cols>
    <col min="1" max="1" width="3.59765625" customWidth="1"/>
    <col min="2" max="2" width="16.59765625" customWidth="1"/>
    <col min="3" max="5" width="15.59765625" customWidth="1"/>
  </cols>
  <sheetData>
    <row r="1" spans="2:5" ht="19.8" x14ac:dyDescent="0.45">
      <c r="B1" s="1" t="s">
        <v>32</v>
      </c>
    </row>
    <row r="3" spans="2:5" x14ac:dyDescent="0.45">
      <c r="E3" s="12" t="s">
        <v>0</v>
      </c>
    </row>
    <row r="4" spans="2:5" x14ac:dyDescent="0.45">
      <c r="B4" s="15"/>
      <c r="C4" s="15"/>
      <c r="D4" s="15"/>
      <c r="E4" s="15"/>
    </row>
    <row r="5" spans="2:5" x14ac:dyDescent="0.45">
      <c r="B5" s="16"/>
      <c r="C5" s="17"/>
      <c r="D5" s="17"/>
      <c r="E5" s="17"/>
    </row>
    <row r="6" spans="2:5" x14ac:dyDescent="0.45">
      <c r="B6" s="16"/>
      <c r="C6" s="17"/>
      <c r="D6" s="17"/>
      <c r="E6" s="17"/>
    </row>
    <row r="7" spans="2:5" x14ac:dyDescent="0.45">
      <c r="B7" s="16"/>
      <c r="C7" s="17"/>
      <c r="D7" s="17"/>
      <c r="E7" s="17"/>
    </row>
    <row r="8" spans="2:5" x14ac:dyDescent="0.45">
      <c r="B8" s="16"/>
      <c r="C8" s="17"/>
      <c r="D8" s="17"/>
      <c r="E8" s="17"/>
    </row>
    <row r="9" spans="2:5" x14ac:dyDescent="0.45">
      <c r="B9" s="16"/>
      <c r="C9" s="17"/>
      <c r="D9" s="17"/>
      <c r="E9" s="17"/>
    </row>
    <row r="10" spans="2:5" x14ac:dyDescent="0.45">
      <c r="B10" s="16"/>
      <c r="C10" s="17"/>
      <c r="D10" s="17"/>
      <c r="E10" s="17"/>
    </row>
    <row r="11" spans="2:5" x14ac:dyDescent="0.45">
      <c r="B11" s="16"/>
      <c r="C11" s="17"/>
      <c r="D11" s="17"/>
      <c r="E11" s="17"/>
    </row>
    <row r="12" spans="2:5" x14ac:dyDescent="0.45">
      <c r="B12" s="16"/>
      <c r="C12" s="17"/>
      <c r="D12" s="17"/>
      <c r="E12" s="17"/>
    </row>
    <row r="13" spans="2:5" x14ac:dyDescent="0.45">
      <c r="B13" s="16"/>
      <c r="C13" s="17"/>
      <c r="D13" s="17"/>
      <c r="E13" s="17"/>
    </row>
  </sheetData>
  <dataConsolidate/>
  <phoneticPr fontId="3"/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FE1987-65B1-4442-BC8D-24259E2309A6}">
  <dimension ref="B1:L13"/>
  <sheetViews>
    <sheetView workbookViewId="0"/>
  </sheetViews>
  <sheetFormatPr defaultRowHeight="18" x14ac:dyDescent="0.45"/>
  <cols>
    <col min="1" max="1" width="3.59765625" customWidth="1"/>
    <col min="2" max="2" width="12.59765625" customWidth="1"/>
    <col min="3" max="12" width="10.59765625" customWidth="1"/>
  </cols>
  <sheetData>
    <row r="1" spans="2:12" ht="19.8" x14ac:dyDescent="0.45">
      <c r="B1" s="2" t="s">
        <v>35</v>
      </c>
    </row>
    <row r="2" spans="2:12" x14ac:dyDescent="0.45">
      <c r="J2" s="12" t="s">
        <v>0</v>
      </c>
    </row>
    <row r="3" spans="2:12" x14ac:dyDescent="0.45">
      <c r="B3" s="6" t="s">
        <v>1</v>
      </c>
      <c r="C3" s="6" t="s">
        <v>22</v>
      </c>
      <c r="D3" s="6" t="s">
        <v>23</v>
      </c>
      <c r="E3" s="6" t="s">
        <v>24</v>
      </c>
      <c r="F3" s="6" t="s">
        <v>25</v>
      </c>
      <c r="G3" s="6" t="s">
        <v>26</v>
      </c>
      <c r="H3" s="6" t="s">
        <v>27</v>
      </c>
      <c r="I3" s="6" t="s">
        <v>28</v>
      </c>
      <c r="J3" s="6" t="s">
        <v>8</v>
      </c>
      <c r="K3" s="6" t="s">
        <v>10</v>
      </c>
      <c r="L3" s="6" t="s">
        <v>11</v>
      </c>
    </row>
    <row r="4" spans="2:12" x14ac:dyDescent="0.45">
      <c r="B4" s="5" t="s">
        <v>12</v>
      </c>
      <c r="C4" s="3">
        <v>729</v>
      </c>
      <c r="D4" s="3">
        <v>648</v>
      </c>
      <c r="E4" s="3">
        <v>972.00000000000011</v>
      </c>
      <c r="F4" s="3">
        <v>1013.0000000000001</v>
      </c>
      <c r="G4" s="3">
        <v>891</v>
      </c>
      <c r="H4" s="3">
        <v>810</v>
      </c>
      <c r="I4" s="3">
        <f t="shared" ref="I4:I12" si="0">SUM(C4:H4)</f>
        <v>5063</v>
      </c>
      <c r="J4" s="3">
        <v>5500</v>
      </c>
      <c r="K4" s="4">
        <f t="shared" ref="K4:K13" si="1">I4/J4</f>
        <v>0.92054545454545456</v>
      </c>
      <c r="L4" s="4">
        <v>0.99509999999999998</v>
      </c>
    </row>
    <row r="5" spans="2:12" x14ac:dyDescent="0.45">
      <c r="B5" s="5" t="s">
        <v>13</v>
      </c>
      <c r="C5" s="3">
        <v>769.00000000000011</v>
      </c>
      <c r="D5" s="3">
        <v>654</v>
      </c>
      <c r="E5" s="3">
        <v>878</v>
      </c>
      <c r="F5" s="3">
        <v>612</v>
      </c>
      <c r="G5" s="3">
        <v>720</v>
      </c>
      <c r="H5" s="3">
        <v>608.00000000000011</v>
      </c>
      <c r="I5" s="3">
        <f t="shared" si="0"/>
        <v>4241</v>
      </c>
      <c r="J5" s="3">
        <v>3500</v>
      </c>
      <c r="K5" s="4">
        <f t="shared" si="1"/>
        <v>1.2117142857142857</v>
      </c>
      <c r="L5" s="4">
        <v>1.0281</v>
      </c>
    </row>
    <row r="6" spans="2:12" x14ac:dyDescent="0.45">
      <c r="B6" s="5" t="s">
        <v>14</v>
      </c>
      <c r="C6" s="3">
        <v>589</v>
      </c>
      <c r="D6" s="3">
        <v>687</v>
      </c>
      <c r="E6" s="3">
        <v>815</v>
      </c>
      <c r="F6" s="3">
        <v>772</v>
      </c>
      <c r="G6" s="3">
        <v>685</v>
      </c>
      <c r="H6" s="3">
        <v>682</v>
      </c>
      <c r="I6" s="3">
        <f t="shared" si="0"/>
        <v>4230</v>
      </c>
      <c r="J6" s="3">
        <v>4500</v>
      </c>
      <c r="K6" s="4">
        <f t="shared" si="1"/>
        <v>0.94</v>
      </c>
      <c r="L6" s="4">
        <v>0.99650000000000005</v>
      </c>
    </row>
    <row r="7" spans="2:12" x14ac:dyDescent="0.45">
      <c r="B7" s="5" t="s">
        <v>15</v>
      </c>
      <c r="C7" s="3">
        <v>2228.0000000000005</v>
      </c>
      <c r="D7" s="3">
        <v>2395</v>
      </c>
      <c r="E7" s="3">
        <v>2835</v>
      </c>
      <c r="F7" s="3">
        <v>2673.0000000000005</v>
      </c>
      <c r="G7" s="3">
        <v>2187.0000000000005</v>
      </c>
      <c r="H7" s="3">
        <v>2390.0000000000005</v>
      </c>
      <c r="I7" s="3">
        <f t="shared" si="0"/>
        <v>14708</v>
      </c>
      <c r="J7" s="3">
        <v>15500</v>
      </c>
      <c r="K7" s="4">
        <f t="shared" si="1"/>
        <v>0.94890322580645159</v>
      </c>
      <c r="L7" s="4">
        <v>1.0098</v>
      </c>
    </row>
    <row r="8" spans="2:12" x14ac:dyDescent="0.45">
      <c r="B8" s="5" t="s">
        <v>16</v>
      </c>
      <c r="C8" s="3">
        <v>1712</v>
      </c>
      <c r="D8" s="3">
        <v>1782.0000000000002</v>
      </c>
      <c r="E8" s="3">
        <v>2108</v>
      </c>
      <c r="F8" s="3">
        <v>1865</v>
      </c>
      <c r="G8" s="3">
        <v>2025</v>
      </c>
      <c r="H8" s="3">
        <v>1863</v>
      </c>
      <c r="I8" s="3">
        <f t="shared" si="0"/>
        <v>11355</v>
      </c>
      <c r="J8" s="3">
        <v>11500</v>
      </c>
      <c r="K8" s="4">
        <f t="shared" si="1"/>
        <v>0.98739130434782607</v>
      </c>
      <c r="L8" s="4">
        <v>1.0396000000000001</v>
      </c>
    </row>
    <row r="9" spans="2:12" x14ac:dyDescent="0.45">
      <c r="B9" s="5" t="s">
        <v>17</v>
      </c>
      <c r="C9" s="3">
        <v>2103</v>
      </c>
      <c r="D9" s="3">
        <v>2309</v>
      </c>
      <c r="E9" s="3">
        <v>2268.0000000000005</v>
      </c>
      <c r="F9" s="3">
        <v>2106</v>
      </c>
      <c r="G9" s="3">
        <v>1705</v>
      </c>
      <c r="H9" s="3">
        <v>1701.0000000000005</v>
      </c>
      <c r="I9" s="3">
        <f t="shared" si="0"/>
        <v>12192</v>
      </c>
      <c r="J9" s="3">
        <v>12500</v>
      </c>
      <c r="K9" s="4">
        <f t="shared" si="1"/>
        <v>0.97536</v>
      </c>
      <c r="L9" s="4">
        <v>1.008</v>
      </c>
    </row>
    <row r="10" spans="2:12" x14ac:dyDescent="0.45">
      <c r="B10" s="5" t="s">
        <v>18</v>
      </c>
      <c r="C10" s="3">
        <v>1134.0000000000002</v>
      </c>
      <c r="D10" s="3">
        <v>1296</v>
      </c>
      <c r="E10" s="3">
        <v>1458</v>
      </c>
      <c r="F10" s="3">
        <v>1379</v>
      </c>
      <c r="G10" s="3">
        <v>1214</v>
      </c>
      <c r="H10" s="3">
        <v>1376</v>
      </c>
      <c r="I10" s="3">
        <f t="shared" si="0"/>
        <v>7857</v>
      </c>
      <c r="J10" s="3">
        <v>6500</v>
      </c>
      <c r="K10" s="4">
        <f t="shared" si="1"/>
        <v>1.2087692307692308</v>
      </c>
      <c r="L10" s="4">
        <v>1.0061</v>
      </c>
    </row>
    <row r="11" spans="2:12" x14ac:dyDescent="0.45">
      <c r="B11" s="5" t="s">
        <v>19</v>
      </c>
      <c r="C11" s="3">
        <v>668</v>
      </c>
      <c r="D11" s="3">
        <v>851</v>
      </c>
      <c r="E11" s="3">
        <v>678</v>
      </c>
      <c r="F11" s="3">
        <v>790</v>
      </c>
      <c r="G11" s="3">
        <v>780</v>
      </c>
      <c r="H11" s="3">
        <v>689.00000000000011</v>
      </c>
      <c r="I11" s="3">
        <f t="shared" si="0"/>
        <v>4456</v>
      </c>
      <c r="J11" s="3">
        <v>4500</v>
      </c>
      <c r="K11" s="4">
        <f t="shared" si="1"/>
        <v>0.99022222222222223</v>
      </c>
      <c r="L11" s="4">
        <v>0.98540000000000005</v>
      </c>
    </row>
    <row r="12" spans="2:12" x14ac:dyDescent="0.45">
      <c r="B12" s="5" t="s">
        <v>20</v>
      </c>
      <c r="C12" s="3">
        <v>770.00000000000023</v>
      </c>
      <c r="D12" s="3">
        <v>855</v>
      </c>
      <c r="E12" s="3">
        <v>982</v>
      </c>
      <c r="F12" s="3">
        <v>1377.0000000000002</v>
      </c>
      <c r="G12" s="3">
        <v>1215.0000000000002</v>
      </c>
      <c r="H12" s="3">
        <v>1539.0000000000002</v>
      </c>
      <c r="I12" s="3">
        <f t="shared" si="0"/>
        <v>6738</v>
      </c>
      <c r="J12" s="3">
        <v>7500</v>
      </c>
      <c r="K12" s="4">
        <f t="shared" si="1"/>
        <v>0.89839999999999998</v>
      </c>
      <c r="L12" s="4">
        <v>0.96379999999999999</v>
      </c>
    </row>
    <row r="13" spans="2:12" x14ac:dyDescent="0.45">
      <c r="B13" s="6" t="s">
        <v>21</v>
      </c>
      <c r="C13" s="3">
        <f>SUM(C4:C12)</f>
        <v>10702</v>
      </c>
      <c r="D13" s="3">
        <f t="shared" ref="D13:G13" si="2">SUM(D4:D12)</f>
        <v>11477</v>
      </c>
      <c r="E13" s="3">
        <f t="shared" si="2"/>
        <v>12994</v>
      </c>
      <c r="F13" s="3">
        <f t="shared" si="2"/>
        <v>12587</v>
      </c>
      <c r="G13" s="3">
        <f t="shared" si="2"/>
        <v>11422</v>
      </c>
      <c r="H13" s="3">
        <f>SUM(H4:H12)</f>
        <v>11658</v>
      </c>
      <c r="I13" s="3">
        <f>SUM(I4:I12)</f>
        <v>70840</v>
      </c>
      <c r="J13" s="3">
        <f>SUM(J4:J12)</f>
        <v>71500</v>
      </c>
      <c r="K13" s="4">
        <f t="shared" si="1"/>
        <v>0.99076923076923074</v>
      </c>
      <c r="L13" s="4">
        <v>1.0067999999999999</v>
      </c>
    </row>
  </sheetData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8677BD-7D0B-4E79-A8D9-151466B99ED1}">
  <sheetPr>
    <tabColor theme="5"/>
  </sheetPr>
  <dimension ref="B1:E13"/>
  <sheetViews>
    <sheetView workbookViewId="0"/>
  </sheetViews>
  <sheetFormatPr defaultColWidth="9" defaultRowHeight="18" x14ac:dyDescent="0.45"/>
  <cols>
    <col min="1" max="1" width="3.59765625" customWidth="1"/>
    <col min="2" max="5" width="15.59765625" customWidth="1"/>
  </cols>
  <sheetData>
    <row r="1" spans="2:5" ht="19.8" x14ac:dyDescent="0.4">
      <c r="B1" s="1" t="s">
        <v>34</v>
      </c>
      <c r="E1" s="8" t="s">
        <v>0</v>
      </c>
    </row>
    <row r="4" spans="2:5" x14ac:dyDescent="0.45">
      <c r="B4" s="9" t="s">
        <v>1</v>
      </c>
      <c r="C4" s="9" t="s">
        <v>28</v>
      </c>
      <c r="D4" s="9" t="s">
        <v>9</v>
      </c>
      <c r="E4" s="9" t="s">
        <v>29</v>
      </c>
    </row>
    <row r="5" spans="2:5" x14ac:dyDescent="0.45">
      <c r="B5" s="10" t="s">
        <v>12</v>
      </c>
      <c r="C5" s="11">
        <f>'2018上期'!I4</f>
        <v>5063</v>
      </c>
      <c r="D5" s="11">
        <f>'2018下期'!I4</f>
        <v>6414</v>
      </c>
      <c r="E5" s="11">
        <f>SUM(実績合計2018[[#This Row],[上期実績]:[下期実績]])</f>
        <v>11477</v>
      </c>
    </row>
    <row r="6" spans="2:5" x14ac:dyDescent="0.45">
      <c r="B6" s="10" t="s">
        <v>13</v>
      </c>
      <c r="C6" s="11">
        <f>'2018上期'!I5</f>
        <v>4241</v>
      </c>
      <c r="D6" s="11">
        <f>'2018下期'!I5</f>
        <v>5506</v>
      </c>
      <c r="E6" s="11">
        <f>SUM(実績合計2018[[#This Row],[上期実績]:[下期実績]])</f>
        <v>9747</v>
      </c>
    </row>
    <row r="7" spans="2:5" x14ac:dyDescent="0.45">
      <c r="B7" s="10" t="s">
        <v>14</v>
      </c>
      <c r="C7" s="11">
        <f>'2018上期'!I6</f>
        <v>4230</v>
      </c>
      <c r="D7" s="11">
        <f>'2018下期'!I6</f>
        <v>5774</v>
      </c>
      <c r="E7" s="11">
        <f>SUM(実績合計2018[[#This Row],[上期実績]:[下期実績]])</f>
        <v>10004</v>
      </c>
    </row>
    <row r="8" spans="2:5" x14ac:dyDescent="0.45">
      <c r="B8" s="10" t="s">
        <v>15</v>
      </c>
      <c r="C8" s="11">
        <f>'2018上期'!I7</f>
        <v>14708</v>
      </c>
      <c r="D8" s="11">
        <f>'2018下期'!I7</f>
        <v>20492</v>
      </c>
      <c r="E8" s="11">
        <f>SUM(実績合計2018[[#This Row],[上期実績]:[下期実績]])</f>
        <v>35200</v>
      </c>
    </row>
    <row r="9" spans="2:5" x14ac:dyDescent="0.45">
      <c r="B9" s="10" t="s">
        <v>16</v>
      </c>
      <c r="C9" s="11">
        <f>'2018上期'!I8</f>
        <v>11355</v>
      </c>
      <c r="D9" s="11">
        <f>'2018下期'!I8</f>
        <v>15682</v>
      </c>
      <c r="E9" s="11">
        <f>SUM(実績合計2018[[#This Row],[上期実績]:[下期実績]])</f>
        <v>27037</v>
      </c>
    </row>
    <row r="10" spans="2:5" x14ac:dyDescent="0.45">
      <c r="B10" s="10" t="s">
        <v>17</v>
      </c>
      <c r="C10" s="11">
        <f>'2018上期'!I9</f>
        <v>12192</v>
      </c>
      <c r="D10" s="11">
        <f>'2018下期'!I9</f>
        <v>17206</v>
      </c>
      <c r="E10" s="11">
        <f>SUM(実績合計2018[[#This Row],[上期実績]:[下期実績]])</f>
        <v>29398</v>
      </c>
    </row>
    <row r="11" spans="2:5" x14ac:dyDescent="0.45">
      <c r="B11" s="10" t="s">
        <v>18</v>
      </c>
      <c r="C11" s="11">
        <f>'2018上期'!I10</f>
        <v>7857</v>
      </c>
      <c r="D11" s="11">
        <f>'2018下期'!I10</f>
        <v>10405</v>
      </c>
      <c r="E11" s="11">
        <f>SUM(実績合計2018[[#This Row],[上期実績]:[下期実績]])</f>
        <v>18262</v>
      </c>
    </row>
    <row r="12" spans="2:5" x14ac:dyDescent="0.45">
      <c r="B12" s="10" t="s">
        <v>19</v>
      </c>
      <c r="C12" s="11">
        <f>'2018上期'!I11</f>
        <v>4456</v>
      </c>
      <c r="D12" s="11">
        <f>'2018下期'!I11</f>
        <v>5704</v>
      </c>
      <c r="E12" s="11">
        <f>SUM(実績合計2018[[#This Row],[上期実績]:[下期実績]])</f>
        <v>10160</v>
      </c>
    </row>
    <row r="13" spans="2:5" x14ac:dyDescent="0.45">
      <c r="B13" s="10" t="s">
        <v>20</v>
      </c>
      <c r="C13" s="11">
        <f>'2018上期'!I12</f>
        <v>6738</v>
      </c>
      <c r="D13" s="11">
        <f>'2018下期'!I12</f>
        <v>9037</v>
      </c>
      <c r="E13" s="11">
        <f>SUM(実績合計2018[[#This Row],[上期実績]:[下期実績]])</f>
        <v>15775</v>
      </c>
    </row>
  </sheetData>
  <dataConsolidate/>
  <phoneticPr fontId="2"/>
  <pageMargins left="0.7" right="0.7" top="0.75" bottom="0.75" header="0.3" footer="0.3"/>
  <pageSetup paperSize="9"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41DFC1-96F7-4E82-A624-7E3B21632F6B}">
  <dimension ref="B1:L13"/>
  <sheetViews>
    <sheetView workbookViewId="0"/>
  </sheetViews>
  <sheetFormatPr defaultRowHeight="18" x14ac:dyDescent="0.45"/>
  <cols>
    <col min="1" max="1" width="3.59765625" customWidth="1"/>
    <col min="2" max="2" width="12.59765625" customWidth="1"/>
    <col min="3" max="12" width="10.59765625" customWidth="1"/>
  </cols>
  <sheetData>
    <row r="1" spans="2:12" ht="19.8" x14ac:dyDescent="0.45">
      <c r="B1" s="2" t="s">
        <v>31</v>
      </c>
    </row>
    <row r="2" spans="2:12" x14ac:dyDescent="0.45">
      <c r="J2" s="12" t="s">
        <v>0</v>
      </c>
    </row>
    <row r="3" spans="2:12" x14ac:dyDescent="0.45">
      <c r="B3" s="7" t="s">
        <v>1</v>
      </c>
      <c r="C3" s="7" t="s">
        <v>22</v>
      </c>
      <c r="D3" s="7" t="s">
        <v>23</v>
      </c>
      <c r="E3" s="7" t="s">
        <v>24</v>
      </c>
      <c r="F3" s="7" t="s">
        <v>25</v>
      </c>
      <c r="G3" s="7" t="s">
        <v>26</v>
      </c>
      <c r="H3" s="7" t="s">
        <v>27</v>
      </c>
      <c r="I3" s="7" t="s">
        <v>28</v>
      </c>
      <c r="J3" s="7" t="s">
        <v>8</v>
      </c>
      <c r="K3" s="7" t="s">
        <v>10</v>
      </c>
      <c r="L3" s="7" t="s">
        <v>11</v>
      </c>
    </row>
    <row r="4" spans="2:12" x14ac:dyDescent="0.45">
      <c r="B4" s="5" t="s">
        <v>12</v>
      </c>
      <c r="C4" s="3">
        <v>711</v>
      </c>
      <c r="D4" s="3">
        <v>667</v>
      </c>
      <c r="E4" s="3">
        <v>957</v>
      </c>
      <c r="F4" s="3">
        <v>1109</v>
      </c>
      <c r="G4" s="3">
        <v>914</v>
      </c>
      <c r="H4" s="3">
        <v>823</v>
      </c>
      <c r="I4" s="3">
        <f>SUM(C4:H4)</f>
        <v>5181</v>
      </c>
      <c r="J4" s="3">
        <v>6500</v>
      </c>
      <c r="K4" s="4">
        <f t="shared" ref="K4:K13" si="0">I4/J4</f>
        <v>0.79707692307692313</v>
      </c>
      <c r="L4" s="4">
        <f>I4/'2018上期'!I4</f>
        <v>1.0233063401145566</v>
      </c>
    </row>
    <row r="5" spans="2:12" x14ac:dyDescent="0.45">
      <c r="B5" s="5" t="s">
        <v>13</v>
      </c>
      <c r="C5" s="3">
        <v>743</v>
      </c>
      <c r="D5" s="3">
        <v>673</v>
      </c>
      <c r="E5" s="3">
        <v>919</v>
      </c>
      <c r="F5" s="3">
        <v>605</v>
      </c>
      <c r="G5" s="3">
        <v>723</v>
      </c>
      <c r="H5" s="3">
        <v>608</v>
      </c>
      <c r="I5" s="3">
        <f t="shared" ref="I5:I12" si="1">SUM(C5:H5)</f>
        <v>4271</v>
      </c>
      <c r="J5" s="3">
        <v>4500</v>
      </c>
      <c r="K5" s="4">
        <f t="shared" si="0"/>
        <v>0.94911111111111113</v>
      </c>
      <c r="L5" s="4">
        <f>I5/'2018上期'!I5</f>
        <v>1.0070738033482669</v>
      </c>
    </row>
    <row r="6" spans="2:12" x14ac:dyDescent="0.45">
      <c r="B6" s="5" t="s">
        <v>14</v>
      </c>
      <c r="C6" s="3">
        <v>692</v>
      </c>
      <c r="D6" s="3">
        <v>687</v>
      </c>
      <c r="E6" s="3">
        <v>817</v>
      </c>
      <c r="F6" s="3">
        <v>762</v>
      </c>
      <c r="G6" s="3">
        <v>668</v>
      </c>
      <c r="H6" s="3">
        <v>662</v>
      </c>
      <c r="I6" s="3">
        <f t="shared" si="1"/>
        <v>4288</v>
      </c>
      <c r="J6" s="3">
        <v>5500</v>
      </c>
      <c r="K6" s="4">
        <f t="shared" si="0"/>
        <v>0.77963636363636368</v>
      </c>
      <c r="L6" s="4">
        <f>I6/'2018上期'!I6</f>
        <v>1.0137115839243498</v>
      </c>
    </row>
    <row r="7" spans="2:12" x14ac:dyDescent="0.45">
      <c r="B7" s="5" t="s">
        <v>15</v>
      </c>
      <c r="C7" s="3">
        <v>2261</v>
      </c>
      <c r="D7" s="3">
        <v>2670</v>
      </c>
      <c r="E7" s="3">
        <v>3188</v>
      </c>
      <c r="F7" s="3">
        <v>2935</v>
      </c>
      <c r="G7" s="3">
        <v>2354</v>
      </c>
      <c r="H7" s="3">
        <v>2647</v>
      </c>
      <c r="I7" s="3">
        <f t="shared" si="1"/>
        <v>16055</v>
      </c>
      <c r="J7" s="3">
        <v>16500</v>
      </c>
      <c r="K7" s="4">
        <f t="shared" si="0"/>
        <v>0.97303030303030302</v>
      </c>
      <c r="L7" s="4">
        <f>I7/'2018上期'!I7</f>
        <v>1.0915828120750612</v>
      </c>
    </row>
    <row r="8" spans="2:12" x14ac:dyDescent="0.45">
      <c r="B8" s="5" t="s">
        <v>16</v>
      </c>
      <c r="C8" s="3">
        <v>1828</v>
      </c>
      <c r="D8" s="3">
        <v>1929</v>
      </c>
      <c r="E8" s="3">
        <v>2225</v>
      </c>
      <c r="F8" s="3">
        <v>2065</v>
      </c>
      <c r="G8" s="3">
        <v>2080</v>
      </c>
      <c r="H8" s="3">
        <v>1973</v>
      </c>
      <c r="I8" s="3">
        <f t="shared" si="1"/>
        <v>12100</v>
      </c>
      <c r="J8" s="3">
        <v>12500</v>
      </c>
      <c r="K8" s="4">
        <f t="shared" si="0"/>
        <v>0.96799999999999997</v>
      </c>
      <c r="L8" s="4">
        <f>I8/'2018上期'!I8</f>
        <v>1.0656098634962572</v>
      </c>
    </row>
    <row r="9" spans="2:12" x14ac:dyDescent="0.45">
      <c r="B9" s="5" t="s">
        <v>17</v>
      </c>
      <c r="C9" s="3">
        <v>2244</v>
      </c>
      <c r="D9" s="3">
        <v>2360</v>
      </c>
      <c r="E9" s="3">
        <v>2473</v>
      </c>
      <c r="F9" s="3">
        <v>2228</v>
      </c>
      <c r="G9" s="3">
        <v>1781</v>
      </c>
      <c r="H9" s="3">
        <v>1749</v>
      </c>
      <c r="I9" s="3">
        <f t="shared" si="1"/>
        <v>12835</v>
      </c>
      <c r="J9" s="3">
        <v>13500</v>
      </c>
      <c r="K9" s="4">
        <f t="shared" si="0"/>
        <v>0.95074074074074078</v>
      </c>
      <c r="L9" s="4">
        <f>I9/'2018上期'!I9</f>
        <v>1.052739501312336</v>
      </c>
    </row>
    <row r="10" spans="2:12" x14ac:dyDescent="0.45">
      <c r="B10" s="5" t="s">
        <v>18</v>
      </c>
      <c r="C10" s="3">
        <v>1191</v>
      </c>
      <c r="D10" s="3">
        <v>1359</v>
      </c>
      <c r="E10" s="3">
        <v>1484</v>
      </c>
      <c r="F10" s="3">
        <v>1452</v>
      </c>
      <c r="G10" s="3">
        <v>1241</v>
      </c>
      <c r="H10" s="3">
        <v>1434</v>
      </c>
      <c r="I10" s="3">
        <f t="shared" si="1"/>
        <v>8161</v>
      </c>
      <c r="J10" s="3">
        <v>7500</v>
      </c>
      <c r="K10" s="4">
        <f t="shared" si="0"/>
        <v>1.0881333333333334</v>
      </c>
      <c r="L10" s="4">
        <f>I10/'2018上期'!I10</f>
        <v>1.038691612574774</v>
      </c>
    </row>
    <row r="11" spans="2:12" x14ac:dyDescent="0.45">
      <c r="B11" s="5" t="s">
        <v>19</v>
      </c>
      <c r="C11" s="3">
        <v>647</v>
      </c>
      <c r="D11" s="3">
        <v>888</v>
      </c>
      <c r="E11" s="3">
        <v>636</v>
      </c>
      <c r="F11" s="3">
        <v>755</v>
      </c>
      <c r="G11" s="3">
        <v>766</v>
      </c>
      <c r="H11" s="3">
        <v>688</v>
      </c>
      <c r="I11" s="3">
        <f t="shared" si="1"/>
        <v>4380</v>
      </c>
      <c r="J11" s="3">
        <v>5500</v>
      </c>
      <c r="K11" s="4">
        <f t="shared" si="0"/>
        <v>0.79636363636363638</v>
      </c>
      <c r="L11" s="4">
        <f>I11/'2018上期'!I11</f>
        <v>0.98294434470377023</v>
      </c>
    </row>
    <row r="12" spans="2:12" x14ac:dyDescent="0.45">
      <c r="B12" s="5" t="s">
        <v>20</v>
      </c>
      <c r="C12" s="3">
        <v>763</v>
      </c>
      <c r="D12" s="3">
        <v>879</v>
      </c>
      <c r="E12" s="3">
        <v>993</v>
      </c>
      <c r="F12" s="3">
        <v>1499</v>
      </c>
      <c r="G12" s="3">
        <v>1231</v>
      </c>
      <c r="H12" s="3">
        <v>1615</v>
      </c>
      <c r="I12" s="3">
        <f t="shared" si="1"/>
        <v>6980</v>
      </c>
      <c r="J12" s="3">
        <v>7500</v>
      </c>
      <c r="K12" s="4">
        <f t="shared" si="0"/>
        <v>0.93066666666666664</v>
      </c>
      <c r="L12" s="4">
        <f>I12/'2018上期'!I12</f>
        <v>1.0359157019887206</v>
      </c>
    </row>
    <row r="13" spans="2:12" x14ac:dyDescent="0.45">
      <c r="B13" s="7" t="s">
        <v>21</v>
      </c>
      <c r="C13" s="3">
        <f t="shared" ref="C13:H13" si="2">SUM(C4:C12)</f>
        <v>11080</v>
      </c>
      <c r="D13" s="3">
        <f t="shared" si="2"/>
        <v>12112</v>
      </c>
      <c r="E13" s="3">
        <f t="shared" si="2"/>
        <v>13692</v>
      </c>
      <c r="F13" s="3">
        <f t="shared" si="2"/>
        <v>13410</v>
      </c>
      <c r="G13" s="3">
        <f t="shared" si="2"/>
        <v>11758</v>
      </c>
      <c r="H13" s="3">
        <f t="shared" si="2"/>
        <v>12199</v>
      </c>
      <c r="I13" s="3">
        <f>SUM(I4:I12)</f>
        <v>74251</v>
      </c>
      <c r="J13" s="3">
        <f>SUM(J4:J12)</f>
        <v>79500</v>
      </c>
      <c r="K13" s="4">
        <f t="shared" si="0"/>
        <v>0.93397484276729559</v>
      </c>
      <c r="L13" s="4">
        <f>I13/'2018上期'!I13</f>
        <v>1.048150762281197</v>
      </c>
    </row>
  </sheetData>
  <phoneticPr fontId="2"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83D12B-6664-4AE6-A9B9-DD1B63A44C88}">
  <dimension ref="B1:L13"/>
  <sheetViews>
    <sheetView workbookViewId="0"/>
  </sheetViews>
  <sheetFormatPr defaultRowHeight="18" x14ac:dyDescent="0.45"/>
  <cols>
    <col min="1" max="1" width="3.59765625" customWidth="1"/>
    <col min="2" max="2" width="12.59765625" customWidth="1"/>
    <col min="3" max="12" width="10.59765625" customWidth="1"/>
  </cols>
  <sheetData>
    <row r="1" spans="2:12" ht="19.8" x14ac:dyDescent="0.45">
      <c r="B1" s="2" t="s">
        <v>30</v>
      </c>
    </row>
    <row r="2" spans="2:12" x14ac:dyDescent="0.45">
      <c r="J2" s="12" t="s">
        <v>0</v>
      </c>
    </row>
    <row r="3" spans="2:12" x14ac:dyDescent="0.45">
      <c r="B3" s="7" t="s">
        <v>1</v>
      </c>
      <c r="C3" s="7" t="s">
        <v>2</v>
      </c>
      <c r="D3" s="7" t="s">
        <v>3</v>
      </c>
      <c r="E3" s="7" t="s">
        <v>4</v>
      </c>
      <c r="F3" s="7" t="s">
        <v>5</v>
      </c>
      <c r="G3" s="7" t="s">
        <v>6</v>
      </c>
      <c r="H3" s="7" t="s">
        <v>7</v>
      </c>
      <c r="I3" s="7" t="s">
        <v>9</v>
      </c>
      <c r="J3" s="7" t="s">
        <v>8</v>
      </c>
      <c r="K3" s="7" t="s">
        <v>10</v>
      </c>
      <c r="L3" s="7" t="s">
        <v>11</v>
      </c>
    </row>
    <row r="4" spans="2:12" x14ac:dyDescent="0.45">
      <c r="B4" s="5" t="s">
        <v>12</v>
      </c>
      <c r="C4" s="3">
        <v>898</v>
      </c>
      <c r="D4" s="3">
        <v>803</v>
      </c>
      <c r="E4" s="3">
        <v>1351</v>
      </c>
      <c r="F4" s="3">
        <v>1357</v>
      </c>
      <c r="G4" s="3">
        <v>1193</v>
      </c>
      <c r="H4" s="3">
        <v>1052</v>
      </c>
      <c r="I4" s="3">
        <f t="shared" ref="I4:I12" si="0">SUM(C4:H4)</f>
        <v>6654</v>
      </c>
      <c r="J4" s="3">
        <v>7000</v>
      </c>
      <c r="K4" s="4">
        <f t="shared" ref="K4:K13" si="1">I4/J4</f>
        <v>0.95057142857142862</v>
      </c>
      <c r="L4" s="4">
        <f>I4/'2018下期'!I4</f>
        <v>1.0374181478016837</v>
      </c>
    </row>
    <row r="5" spans="2:12" x14ac:dyDescent="0.45">
      <c r="B5" s="5" t="s">
        <v>13</v>
      </c>
      <c r="C5" s="3">
        <v>1036</v>
      </c>
      <c r="D5" s="3">
        <v>792</v>
      </c>
      <c r="E5" s="3">
        <v>1176</v>
      </c>
      <c r="F5" s="3">
        <v>806</v>
      </c>
      <c r="G5" s="3">
        <v>957</v>
      </c>
      <c r="H5" s="3">
        <v>768</v>
      </c>
      <c r="I5" s="3">
        <f t="shared" si="0"/>
        <v>5535</v>
      </c>
      <c r="J5" s="3">
        <v>5000</v>
      </c>
      <c r="K5" s="4">
        <f t="shared" si="1"/>
        <v>1.107</v>
      </c>
      <c r="L5" s="4">
        <f>I5/'2018下期'!I5</f>
        <v>1.0052669814747548</v>
      </c>
    </row>
    <row r="6" spans="2:12" x14ac:dyDescent="0.45">
      <c r="B6" s="5" t="s">
        <v>14</v>
      </c>
      <c r="C6" s="3">
        <v>889</v>
      </c>
      <c r="D6" s="3">
        <v>936</v>
      </c>
      <c r="E6" s="3">
        <v>1044</v>
      </c>
      <c r="F6" s="3">
        <v>954</v>
      </c>
      <c r="G6" s="3">
        <v>894</v>
      </c>
      <c r="H6" s="3">
        <v>854</v>
      </c>
      <c r="I6" s="3">
        <f t="shared" si="0"/>
        <v>5571</v>
      </c>
      <c r="J6" s="3">
        <v>6000</v>
      </c>
      <c r="K6" s="4">
        <f t="shared" si="1"/>
        <v>0.92849999999999999</v>
      </c>
      <c r="L6" s="4">
        <f>I6/'2018下期'!I6</f>
        <v>0.96484239695185314</v>
      </c>
    </row>
    <row r="7" spans="2:12" x14ac:dyDescent="0.45">
      <c r="B7" s="5" t="s">
        <v>15</v>
      </c>
      <c r="C7" s="3">
        <v>3000</v>
      </c>
      <c r="D7" s="3">
        <v>3286</v>
      </c>
      <c r="E7" s="3">
        <v>4052</v>
      </c>
      <c r="F7" s="3">
        <v>3617</v>
      </c>
      <c r="G7" s="3">
        <v>3059</v>
      </c>
      <c r="H7" s="3">
        <v>3492</v>
      </c>
      <c r="I7" s="3">
        <f t="shared" si="0"/>
        <v>20506</v>
      </c>
      <c r="J7" s="3">
        <v>17000</v>
      </c>
      <c r="K7" s="4">
        <f t="shared" si="1"/>
        <v>1.2062352941176471</v>
      </c>
      <c r="L7" s="4">
        <f>I7/'2018下期'!I7</f>
        <v>1.0006831934413429</v>
      </c>
    </row>
    <row r="8" spans="2:12" x14ac:dyDescent="0.45">
      <c r="B8" s="5" t="s">
        <v>16</v>
      </c>
      <c r="C8" s="3">
        <v>2336</v>
      </c>
      <c r="D8" s="3">
        <v>2527</v>
      </c>
      <c r="E8" s="3">
        <v>2921</v>
      </c>
      <c r="F8" s="3">
        <v>2497</v>
      </c>
      <c r="G8" s="3">
        <v>2710</v>
      </c>
      <c r="H8" s="3">
        <v>2709</v>
      </c>
      <c r="I8" s="3">
        <f t="shared" si="0"/>
        <v>15700</v>
      </c>
      <c r="J8" s="3">
        <v>13000</v>
      </c>
      <c r="K8" s="4">
        <f t="shared" si="1"/>
        <v>1.2076923076923076</v>
      </c>
      <c r="L8" s="4">
        <f>I8/'2018下期'!I8</f>
        <v>1.0011478127789823</v>
      </c>
    </row>
    <row r="9" spans="2:12" x14ac:dyDescent="0.45">
      <c r="B9" s="5" t="s">
        <v>17</v>
      </c>
      <c r="C9" s="3">
        <v>2789</v>
      </c>
      <c r="D9" s="3">
        <v>3074</v>
      </c>
      <c r="E9" s="3">
        <v>3207</v>
      </c>
      <c r="F9" s="3">
        <v>2959</v>
      </c>
      <c r="G9" s="3">
        <v>2310</v>
      </c>
      <c r="H9" s="3">
        <v>2331</v>
      </c>
      <c r="I9" s="3">
        <f t="shared" si="0"/>
        <v>16670</v>
      </c>
      <c r="J9" s="3">
        <v>14000</v>
      </c>
      <c r="K9" s="4">
        <f t="shared" si="1"/>
        <v>1.1907142857142856</v>
      </c>
      <c r="L9" s="4">
        <f>I9/'2018下期'!I9</f>
        <v>0.96884807625247005</v>
      </c>
    </row>
    <row r="10" spans="2:12" x14ac:dyDescent="0.45">
      <c r="B10" s="5" t="s">
        <v>18</v>
      </c>
      <c r="C10" s="3">
        <v>1535</v>
      </c>
      <c r="D10" s="3">
        <v>1816</v>
      </c>
      <c r="E10" s="3">
        <v>1938</v>
      </c>
      <c r="F10" s="3">
        <v>1896</v>
      </c>
      <c r="G10" s="3">
        <v>1728</v>
      </c>
      <c r="H10" s="3">
        <v>1863</v>
      </c>
      <c r="I10" s="3">
        <f t="shared" si="0"/>
        <v>10776</v>
      </c>
      <c r="J10" s="3">
        <v>8000</v>
      </c>
      <c r="K10" s="4">
        <f t="shared" si="1"/>
        <v>1.347</v>
      </c>
      <c r="L10" s="4">
        <f>I10/'2018下期'!I10</f>
        <v>1.0356559346468044</v>
      </c>
    </row>
    <row r="11" spans="2:12" x14ac:dyDescent="0.45">
      <c r="B11" s="5" t="s">
        <v>19</v>
      </c>
      <c r="C11" s="3">
        <v>821</v>
      </c>
      <c r="D11" s="3">
        <v>1167</v>
      </c>
      <c r="E11" s="3">
        <v>835</v>
      </c>
      <c r="F11" s="3">
        <v>979</v>
      </c>
      <c r="G11" s="3">
        <v>1044</v>
      </c>
      <c r="H11" s="3">
        <v>918</v>
      </c>
      <c r="I11" s="3">
        <f t="shared" si="0"/>
        <v>5764</v>
      </c>
      <c r="J11" s="3">
        <v>6000</v>
      </c>
      <c r="K11" s="4">
        <f t="shared" si="1"/>
        <v>0.96066666666666667</v>
      </c>
      <c r="L11" s="4">
        <f>I11/'2018下期'!I11</f>
        <v>1.0105189340813465</v>
      </c>
    </row>
    <row r="12" spans="2:12" x14ac:dyDescent="0.45">
      <c r="B12" s="5" t="s">
        <v>20</v>
      </c>
      <c r="C12" s="3">
        <v>994</v>
      </c>
      <c r="D12" s="3">
        <v>1161</v>
      </c>
      <c r="E12" s="3">
        <v>1348</v>
      </c>
      <c r="F12" s="3">
        <v>1852</v>
      </c>
      <c r="G12" s="3">
        <v>1678</v>
      </c>
      <c r="H12" s="3">
        <v>2073</v>
      </c>
      <c r="I12" s="3">
        <f t="shared" si="0"/>
        <v>9106</v>
      </c>
      <c r="J12" s="3">
        <v>8000</v>
      </c>
      <c r="K12" s="4">
        <f t="shared" si="1"/>
        <v>1.13825</v>
      </c>
      <c r="L12" s="4">
        <f>I12/'2018下期'!I12</f>
        <v>1.0076352771937589</v>
      </c>
    </row>
    <row r="13" spans="2:12" x14ac:dyDescent="0.45">
      <c r="B13" s="7" t="s">
        <v>21</v>
      </c>
      <c r="C13" s="3">
        <f t="shared" ref="C13:I13" si="2">SUM(C4:C12)</f>
        <v>14298</v>
      </c>
      <c r="D13" s="3">
        <f t="shared" si="2"/>
        <v>15562</v>
      </c>
      <c r="E13" s="3">
        <f t="shared" si="2"/>
        <v>17872</v>
      </c>
      <c r="F13" s="3">
        <f t="shared" si="2"/>
        <v>16917</v>
      </c>
      <c r="G13" s="3">
        <f t="shared" si="2"/>
        <v>15573</v>
      </c>
      <c r="H13" s="3">
        <f t="shared" si="2"/>
        <v>16060</v>
      </c>
      <c r="I13" s="3">
        <f t="shared" si="2"/>
        <v>96282</v>
      </c>
      <c r="J13" s="3">
        <f>SUM(J4:J12)</f>
        <v>84000</v>
      </c>
      <c r="K13" s="4">
        <f t="shared" si="1"/>
        <v>1.1462142857142856</v>
      </c>
      <c r="L13" s="4">
        <f>I13/'2018下期'!I13</f>
        <v>1.0006443566826024</v>
      </c>
    </row>
  </sheetData>
  <phoneticPr fontId="2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765434-930D-4166-812B-4B3E017CF050}">
  <sheetPr>
    <tabColor theme="5"/>
  </sheetPr>
  <dimension ref="B1:E12"/>
  <sheetViews>
    <sheetView workbookViewId="0"/>
  </sheetViews>
  <sheetFormatPr defaultColWidth="9" defaultRowHeight="18" x14ac:dyDescent="0.45"/>
  <cols>
    <col min="1" max="1" width="3.59765625" customWidth="1"/>
    <col min="2" max="6" width="15.59765625" customWidth="1"/>
  </cols>
  <sheetData>
    <row r="1" spans="2:5" ht="19.8" x14ac:dyDescent="0.4">
      <c r="B1" s="1" t="s">
        <v>40</v>
      </c>
      <c r="E1" s="8" t="s">
        <v>0</v>
      </c>
    </row>
    <row r="3" spans="2:5" x14ac:dyDescent="0.45">
      <c r="B3" s="9" t="s">
        <v>1</v>
      </c>
      <c r="C3" s="9" t="s">
        <v>28</v>
      </c>
      <c r="D3" s="9" t="s">
        <v>9</v>
      </c>
      <c r="E3" s="9" t="s">
        <v>29</v>
      </c>
    </row>
    <row r="4" spans="2:5" x14ac:dyDescent="0.45">
      <c r="B4" s="10" t="s">
        <v>12</v>
      </c>
      <c r="C4" s="11">
        <f>'2019上期'!I4</f>
        <v>5181</v>
      </c>
      <c r="D4" s="11">
        <f>'2019下期'!I4</f>
        <v>6654</v>
      </c>
      <c r="E4" s="11">
        <f>SUM(実績合計2019[[#This Row],[上期実績]:[下期実績]])</f>
        <v>11835</v>
      </c>
    </row>
    <row r="5" spans="2:5" x14ac:dyDescent="0.45">
      <c r="B5" s="10" t="s">
        <v>13</v>
      </c>
      <c r="C5" s="11">
        <f>'2019上期'!I5</f>
        <v>4271</v>
      </c>
      <c r="D5" s="11">
        <f>'2019下期'!I5</f>
        <v>5535</v>
      </c>
      <c r="E5" s="11">
        <f>SUM(実績合計2019[[#This Row],[上期実績]:[下期実績]])</f>
        <v>9806</v>
      </c>
    </row>
    <row r="6" spans="2:5" x14ac:dyDescent="0.45">
      <c r="B6" s="10" t="s">
        <v>14</v>
      </c>
      <c r="C6" s="11">
        <f>'2019上期'!I6</f>
        <v>4288</v>
      </c>
      <c r="D6" s="11">
        <f>'2019下期'!I6</f>
        <v>5571</v>
      </c>
      <c r="E6" s="11">
        <f>SUM(実績合計2019[[#This Row],[上期実績]:[下期実績]])</f>
        <v>9859</v>
      </c>
    </row>
    <row r="7" spans="2:5" x14ac:dyDescent="0.45">
      <c r="B7" s="10" t="s">
        <v>15</v>
      </c>
      <c r="C7" s="11">
        <f>'2019上期'!I7</f>
        <v>16055</v>
      </c>
      <c r="D7" s="11">
        <f>'2019下期'!I7</f>
        <v>20506</v>
      </c>
      <c r="E7" s="11">
        <f>SUM(実績合計2019[[#This Row],[上期実績]:[下期実績]])</f>
        <v>36561</v>
      </c>
    </row>
    <row r="8" spans="2:5" x14ac:dyDescent="0.45">
      <c r="B8" s="10" t="s">
        <v>16</v>
      </c>
      <c r="C8" s="11">
        <f>'2019上期'!I8</f>
        <v>12100</v>
      </c>
      <c r="D8" s="11">
        <f>'2019下期'!I8</f>
        <v>15700</v>
      </c>
      <c r="E8" s="11">
        <f>SUM(実績合計2019[[#This Row],[上期実績]:[下期実績]])</f>
        <v>27800</v>
      </c>
    </row>
    <row r="9" spans="2:5" x14ac:dyDescent="0.45">
      <c r="B9" s="10" t="s">
        <v>17</v>
      </c>
      <c r="C9" s="11">
        <f>'2019上期'!I9</f>
        <v>12835</v>
      </c>
      <c r="D9" s="11">
        <f>'2019下期'!I9</f>
        <v>16670</v>
      </c>
      <c r="E9" s="11">
        <f>SUM(実績合計2019[[#This Row],[上期実績]:[下期実績]])</f>
        <v>29505</v>
      </c>
    </row>
    <row r="10" spans="2:5" x14ac:dyDescent="0.45">
      <c r="B10" s="10" t="s">
        <v>18</v>
      </c>
      <c r="C10" s="11">
        <f>'2019上期'!I10</f>
        <v>8161</v>
      </c>
      <c r="D10" s="11">
        <f>'2019下期'!I10</f>
        <v>10776</v>
      </c>
      <c r="E10" s="11">
        <f>SUM(実績合計2019[[#This Row],[上期実績]:[下期実績]])</f>
        <v>18937</v>
      </c>
    </row>
    <row r="11" spans="2:5" x14ac:dyDescent="0.45">
      <c r="B11" s="10" t="s">
        <v>19</v>
      </c>
      <c r="C11" s="11">
        <f>'2019上期'!I11</f>
        <v>4380</v>
      </c>
      <c r="D11" s="11">
        <f>'2019下期'!I11</f>
        <v>5764</v>
      </c>
      <c r="E11" s="11">
        <f>SUM(実績合計2019[[#This Row],[上期実績]:[下期実績]])</f>
        <v>10144</v>
      </c>
    </row>
    <row r="12" spans="2:5" x14ac:dyDescent="0.45">
      <c r="B12" s="10" t="s">
        <v>20</v>
      </c>
      <c r="C12" s="11">
        <f>'2019上期'!I12</f>
        <v>6980</v>
      </c>
      <c r="D12" s="11">
        <f>'2019下期'!I12</f>
        <v>9106</v>
      </c>
      <c r="E12" s="11">
        <f>SUM(実績合計2019[[#This Row],[上期実績]:[下期実績]])</f>
        <v>16086</v>
      </c>
    </row>
  </sheetData>
  <phoneticPr fontId="2"/>
  <pageMargins left="0.7" right="0.7" top="0.75" bottom="0.75" header="0.3" footer="0.3"/>
  <tableParts count="1">
    <tablePart r:id="rId1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28C3D4-85AE-4492-B9C8-30732229420E}">
  <dimension ref="B1:L13"/>
  <sheetViews>
    <sheetView workbookViewId="0"/>
  </sheetViews>
  <sheetFormatPr defaultRowHeight="18" x14ac:dyDescent="0.45"/>
  <cols>
    <col min="1" max="1" width="3.59765625" customWidth="1"/>
    <col min="2" max="2" width="12.59765625" customWidth="1"/>
    <col min="3" max="12" width="10.59765625" customWidth="1"/>
  </cols>
  <sheetData>
    <row r="1" spans="2:12" ht="19.8" x14ac:dyDescent="0.45">
      <c r="B1" s="2" t="s">
        <v>37</v>
      </c>
    </row>
    <row r="2" spans="2:12" x14ac:dyDescent="0.45">
      <c r="J2" s="12" t="s">
        <v>0</v>
      </c>
    </row>
    <row r="3" spans="2:12" x14ac:dyDescent="0.45">
      <c r="B3" s="7" t="s">
        <v>1</v>
      </c>
      <c r="C3" s="7" t="s">
        <v>22</v>
      </c>
      <c r="D3" s="7" t="s">
        <v>23</v>
      </c>
      <c r="E3" s="7" t="s">
        <v>24</v>
      </c>
      <c r="F3" s="7" t="s">
        <v>25</v>
      </c>
      <c r="G3" s="7" t="s">
        <v>26</v>
      </c>
      <c r="H3" s="7" t="s">
        <v>27</v>
      </c>
      <c r="I3" s="7" t="s">
        <v>28</v>
      </c>
      <c r="J3" s="7" t="s">
        <v>8</v>
      </c>
      <c r="K3" s="7" t="s">
        <v>10</v>
      </c>
      <c r="L3" s="7" t="s">
        <v>11</v>
      </c>
    </row>
    <row r="4" spans="2:12" x14ac:dyDescent="0.45">
      <c r="B4" s="5" t="s">
        <v>12</v>
      </c>
      <c r="C4" s="3">
        <v>1106</v>
      </c>
      <c r="D4" s="3">
        <v>1156</v>
      </c>
      <c r="E4" s="3">
        <v>998</v>
      </c>
      <c r="F4" s="3">
        <v>883</v>
      </c>
      <c r="G4" s="3">
        <v>1047</v>
      </c>
      <c r="H4" s="3">
        <v>1386</v>
      </c>
      <c r="I4" s="3">
        <f t="shared" ref="I4:I12" si="0">SUM(C4:H4)</f>
        <v>6576</v>
      </c>
      <c r="J4" s="3">
        <v>6500</v>
      </c>
      <c r="K4" s="4">
        <f t="shared" ref="K4:K13" si="1">I4/J4</f>
        <v>1.0116923076923077</v>
      </c>
      <c r="L4" s="4">
        <f>I4/'2019上期'!I4</f>
        <v>1.269253039953677</v>
      </c>
    </row>
    <row r="5" spans="2:12" x14ac:dyDescent="0.45">
      <c r="B5" s="5" t="s">
        <v>13</v>
      </c>
      <c r="C5" s="3">
        <v>773</v>
      </c>
      <c r="D5" s="3">
        <v>937</v>
      </c>
      <c r="E5" s="3">
        <v>1102</v>
      </c>
      <c r="F5" s="3">
        <v>993</v>
      </c>
      <c r="G5" s="3">
        <v>772</v>
      </c>
      <c r="H5" s="3">
        <v>942</v>
      </c>
      <c r="I5" s="3">
        <f t="shared" si="0"/>
        <v>5519</v>
      </c>
      <c r="J5" s="3">
        <v>4500</v>
      </c>
      <c r="K5" s="4">
        <f t="shared" si="1"/>
        <v>1.2264444444444444</v>
      </c>
      <c r="L5" s="4">
        <f>I5/'2019上期'!I5</f>
        <v>1.2922032310934208</v>
      </c>
    </row>
    <row r="6" spans="2:12" x14ac:dyDescent="0.45">
      <c r="B6" s="5" t="s">
        <v>14</v>
      </c>
      <c r="C6" s="3">
        <v>997</v>
      </c>
      <c r="D6" s="3">
        <v>1105</v>
      </c>
      <c r="E6" s="3">
        <v>776</v>
      </c>
      <c r="F6" s="3">
        <v>885</v>
      </c>
      <c r="G6" s="3">
        <v>1054</v>
      </c>
      <c r="H6" s="3">
        <v>609</v>
      </c>
      <c r="I6" s="3">
        <f t="shared" si="0"/>
        <v>5426</v>
      </c>
      <c r="J6" s="3">
        <v>5500</v>
      </c>
      <c r="K6" s="4">
        <f t="shared" si="1"/>
        <v>0.9865454545454545</v>
      </c>
      <c r="L6" s="4">
        <f>I6/'2019上期'!I6</f>
        <v>1.2653917910447761</v>
      </c>
    </row>
    <row r="7" spans="2:12" x14ac:dyDescent="0.45">
      <c r="B7" s="5" t="s">
        <v>15</v>
      </c>
      <c r="C7" s="3">
        <v>3444</v>
      </c>
      <c r="D7" s="3">
        <v>3166</v>
      </c>
      <c r="E7" s="3">
        <v>2326</v>
      </c>
      <c r="F7" s="3">
        <v>2935</v>
      </c>
      <c r="G7" s="3">
        <v>3274</v>
      </c>
      <c r="H7" s="3">
        <v>2888</v>
      </c>
      <c r="I7" s="3">
        <f t="shared" si="0"/>
        <v>18033</v>
      </c>
      <c r="J7" s="3">
        <v>16500</v>
      </c>
      <c r="K7" s="4">
        <f t="shared" si="1"/>
        <v>1.0929090909090908</v>
      </c>
      <c r="L7" s="4">
        <f>I7/'2019上期'!I7</f>
        <v>1.123201494861414</v>
      </c>
    </row>
    <row r="8" spans="2:12" x14ac:dyDescent="0.45">
      <c r="B8" s="5" t="s">
        <v>16</v>
      </c>
      <c r="C8" s="3">
        <v>2758</v>
      </c>
      <c r="D8" s="3">
        <v>2043</v>
      </c>
      <c r="E8" s="3">
        <v>2098</v>
      </c>
      <c r="F8" s="3">
        <v>2277</v>
      </c>
      <c r="G8" s="3">
        <v>2208</v>
      </c>
      <c r="H8" s="3">
        <v>2552</v>
      </c>
      <c r="I8" s="3">
        <f t="shared" si="0"/>
        <v>13936</v>
      </c>
      <c r="J8" s="3">
        <v>12500</v>
      </c>
      <c r="K8" s="4">
        <f t="shared" si="1"/>
        <v>1.1148800000000001</v>
      </c>
      <c r="L8" s="4">
        <f>I8/'2019上期'!I8</f>
        <v>1.1517355371900826</v>
      </c>
    </row>
    <row r="9" spans="2:12" x14ac:dyDescent="0.45">
      <c r="B9" s="5" t="s">
        <v>17</v>
      </c>
      <c r="C9" s="3">
        <v>2537</v>
      </c>
      <c r="D9" s="3">
        <v>2149</v>
      </c>
      <c r="E9" s="3">
        <v>2862</v>
      </c>
      <c r="F9" s="3">
        <v>2204</v>
      </c>
      <c r="G9" s="3">
        <v>2608</v>
      </c>
      <c r="H9" s="3">
        <v>2999</v>
      </c>
      <c r="I9" s="3">
        <f t="shared" si="0"/>
        <v>15359</v>
      </c>
      <c r="J9" s="3">
        <v>13500</v>
      </c>
      <c r="K9" s="4">
        <f t="shared" si="1"/>
        <v>1.1377037037037037</v>
      </c>
      <c r="L9" s="4">
        <f>I9/'2019上期'!I9</f>
        <v>1.1966497857421114</v>
      </c>
    </row>
    <row r="10" spans="2:12" x14ac:dyDescent="0.45">
      <c r="B10" s="5" t="s">
        <v>18</v>
      </c>
      <c r="C10" s="3">
        <v>1765</v>
      </c>
      <c r="D10" s="3">
        <v>1384</v>
      </c>
      <c r="E10" s="3">
        <v>1050</v>
      </c>
      <c r="F10" s="3">
        <v>1599</v>
      </c>
      <c r="G10" s="3">
        <v>1827</v>
      </c>
      <c r="H10" s="3">
        <v>1163</v>
      </c>
      <c r="I10" s="3">
        <f t="shared" si="0"/>
        <v>8788</v>
      </c>
      <c r="J10" s="3">
        <v>7500</v>
      </c>
      <c r="K10" s="4">
        <f t="shared" si="1"/>
        <v>1.1717333333333333</v>
      </c>
      <c r="L10" s="4">
        <f>I10/'2019上期'!I10</f>
        <v>1.0768288199975493</v>
      </c>
    </row>
    <row r="11" spans="2:12" x14ac:dyDescent="0.45">
      <c r="B11" s="5" t="s">
        <v>19</v>
      </c>
      <c r="C11" s="3">
        <v>992</v>
      </c>
      <c r="D11" s="3">
        <v>1104</v>
      </c>
      <c r="E11" s="3">
        <v>775</v>
      </c>
      <c r="F11" s="3">
        <v>1276</v>
      </c>
      <c r="G11" s="3">
        <v>1108</v>
      </c>
      <c r="H11" s="3">
        <v>943</v>
      </c>
      <c r="I11" s="3">
        <f t="shared" si="0"/>
        <v>6198</v>
      </c>
      <c r="J11" s="3">
        <v>5500</v>
      </c>
      <c r="K11" s="4">
        <f t="shared" si="1"/>
        <v>1.1269090909090909</v>
      </c>
      <c r="L11" s="4">
        <f>I11/'2019上期'!I11</f>
        <v>1.4150684931506849</v>
      </c>
    </row>
    <row r="12" spans="2:12" x14ac:dyDescent="0.45">
      <c r="B12" s="5" t="s">
        <v>20</v>
      </c>
      <c r="C12" s="3">
        <v>1993</v>
      </c>
      <c r="D12" s="3">
        <v>1323</v>
      </c>
      <c r="E12" s="3">
        <v>1165</v>
      </c>
      <c r="F12" s="3">
        <v>1942</v>
      </c>
      <c r="G12" s="3">
        <v>1499</v>
      </c>
      <c r="H12" s="3">
        <v>1940</v>
      </c>
      <c r="I12" s="3">
        <f t="shared" si="0"/>
        <v>9862</v>
      </c>
      <c r="J12" s="3">
        <v>8500</v>
      </c>
      <c r="K12" s="4">
        <f t="shared" si="1"/>
        <v>1.160235294117647</v>
      </c>
      <c r="L12" s="4">
        <f>I12/'2019上期'!I12</f>
        <v>1.4128939828080229</v>
      </c>
    </row>
    <row r="13" spans="2:12" x14ac:dyDescent="0.45">
      <c r="B13" s="7" t="s">
        <v>21</v>
      </c>
      <c r="C13" s="3">
        <f t="shared" ref="C13:J13" si="2">SUM(C4:C12)</f>
        <v>16365</v>
      </c>
      <c r="D13" s="3">
        <f t="shared" si="2"/>
        <v>14367</v>
      </c>
      <c r="E13" s="3">
        <f t="shared" si="2"/>
        <v>13152</v>
      </c>
      <c r="F13" s="3">
        <f t="shared" si="2"/>
        <v>14994</v>
      </c>
      <c r="G13" s="3">
        <f t="shared" si="2"/>
        <v>15397</v>
      </c>
      <c r="H13" s="3">
        <f t="shared" si="2"/>
        <v>15422</v>
      </c>
      <c r="I13" s="3">
        <f>SUM(I4:I12)</f>
        <v>89697</v>
      </c>
      <c r="J13" s="3">
        <f t="shared" si="2"/>
        <v>80500</v>
      </c>
      <c r="K13" s="4">
        <f t="shared" si="1"/>
        <v>1.114248447204969</v>
      </c>
      <c r="L13" s="4">
        <f>I13/'2019上期'!I13</f>
        <v>1.2080241343550928</v>
      </c>
    </row>
  </sheetData>
  <phoneticPr fontId="2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0E0791-11DE-4163-860F-167712B0296A}">
  <dimension ref="B1:L13"/>
  <sheetViews>
    <sheetView workbookViewId="0"/>
  </sheetViews>
  <sheetFormatPr defaultRowHeight="18" x14ac:dyDescent="0.45"/>
  <cols>
    <col min="1" max="1" width="3.59765625" customWidth="1"/>
    <col min="2" max="2" width="12.59765625" customWidth="1"/>
    <col min="3" max="12" width="10.59765625" customWidth="1"/>
  </cols>
  <sheetData>
    <row r="1" spans="2:12" ht="19.8" x14ac:dyDescent="0.45">
      <c r="B1" s="2" t="s">
        <v>36</v>
      </c>
    </row>
    <row r="2" spans="2:12" x14ac:dyDescent="0.45">
      <c r="J2" s="12" t="s">
        <v>0</v>
      </c>
    </row>
    <row r="3" spans="2:12" x14ac:dyDescent="0.45">
      <c r="B3" s="7" t="s">
        <v>1</v>
      </c>
      <c r="C3" s="7" t="s">
        <v>2</v>
      </c>
      <c r="D3" s="7" t="s">
        <v>3</v>
      </c>
      <c r="E3" s="7" t="s">
        <v>4</v>
      </c>
      <c r="F3" s="7" t="s">
        <v>5</v>
      </c>
      <c r="G3" s="7" t="s">
        <v>6</v>
      </c>
      <c r="H3" s="7" t="s">
        <v>7</v>
      </c>
      <c r="I3" s="7" t="s">
        <v>9</v>
      </c>
      <c r="J3" s="7" t="s">
        <v>8</v>
      </c>
      <c r="K3" s="7" t="s">
        <v>10</v>
      </c>
      <c r="L3" s="7" t="s">
        <v>11</v>
      </c>
    </row>
    <row r="4" spans="2:12" x14ac:dyDescent="0.45">
      <c r="B4" s="5" t="s">
        <v>12</v>
      </c>
      <c r="C4" s="3">
        <v>841</v>
      </c>
      <c r="D4" s="3">
        <v>715</v>
      </c>
      <c r="E4" s="3">
        <v>1432</v>
      </c>
      <c r="F4" s="3">
        <v>1477</v>
      </c>
      <c r="G4" s="3">
        <v>1118</v>
      </c>
      <c r="H4" s="3">
        <v>1186</v>
      </c>
      <c r="I4" s="3">
        <f t="shared" ref="I4:I12" si="0">SUM(C4:H4)</f>
        <v>6769</v>
      </c>
      <c r="J4" s="3">
        <v>7500</v>
      </c>
      <c r="K4" s="4">
        <f t="shared" ref="K4:K13" si="1">I4/J4</f>
        <v>0.9025333333333333</v>
      </c>
      <c r="L4" s="4">
        <f>I4/'2019下期'!I4</f>
        <v>1.017282837391043</v>
      </c>
    </row>
    <row r="5" spans="2:12" x14ac:dyDescent="0.45">
      <c r="B5" s="5" t="s">
        <v>13</v>
      </c>
      <c r="C5" s="3">
        <v>948</v>
      </c>
      <c r="D5" s="3">
        <v>754</v>
      </c>
      <c r="E5" s="3">
        <v>1169</v>
      </c>
      <c r="F5" s="3">
        <v>704</v>
      </c>
      <c r="G5" s="3">
        <v>954</v>
      </c>
      <c r="H5" s="3">
        <v>670</v>
      </c>
      <c r="I5" s="3">
        <f t="shared" si="0"/>
        <v>5199</v>
      </c>
      <c r="J5" s="3">
        <v>5500</v>
      </c>
      <c r="K5" s="4">
        <f t="shared" si="1"/>
        <v>0.94527272727272726</v>
      </c>
      <c r="L5" s="4">
        <f>I5/'2019下期'!I5</f>
        <v>0.9392953929539295</v>
      </c>
    </row>
    <row r="6" spans="2:12" x14ac:dyDescent="0.45">
      <c r="B6" s="5" t="s">
        <v>14</v>
      </c>
      <c r="C6" s="3">
        <v>946</v>
      </c>
      <c r="D6" s="3">
        <v>767</v>
      </c>
      <c r="E6" s="3">
        <v>1096</v>
      </c>
      <c r="F6" s="3">
        <v>887</v>
      </c>
      <c r="G6" s="3">
        <v>1005</v>
      </c>
      <c r="H6" s="3">
        <v>1036</v>
      </c>
      <c r="I6" s="3">
        <f t="shared" si="0"/>
        <v>5737</v>
      </c>
      <c r="J6" s="3">
        <v>6500</v>
      </c>
      <c r="K6" s="4">
        <f t="shared" si="1"/>
        <v>0.88261538461538458</v>
      </c>
      <c r="L6" s="4">
        <f>I6/'2019下期'!I6</f>
        <v>1.0297971638844015</v>
      </c>
    </row>
    <row r="7" spans="2:12" x14ac:dyDescent="0.45">
      <c r="B7" s="5" t="s">
        <v>15</v>
      </c>
      <c r="C7" s="3">
        <v>2733</v>
      </c>
      <c r="D7" s="3">
        <v>3123</v>
      </c>
      <c r="E7" s="3">
        <v>4023</v>
      </c>
      <c r="F7" s="3">
        <v>2915</v>
      </c>
      <c r="G7" s="3">
        <v>2756</v>
      </c>
      <c r="H7" s="3">
        <v>2801</v>
      </c>
      <c r="I7" s="3">
        <f t="shared" si="0"/>
        <v>18351</v>
      </c>
      <c r="J7" s="3">
        <v>17500</v>
      </c>
      <c r="K7" s="4">
        <f t="shared" si="1"/>
        <v>1.0486285714285715</v>
      </c>
      <c r="L7" s="4">
        <f>I7/'2019下期'!I7</f>
        <v>0.89490880717838683</v>
      </c>
    </row>
    <row r="8" spans="2:12" x14ac:dyDescent="0.45">
      <c r="B8" s="5" t="s">
        <v>16</v>
      </c>
      <c r="C8" s="3">
        <v>2163</v>
      </c>
      <c r="D8" s="3">
        <v>2360</v>
      </c>
      <c r="E8" s="3">
        <v>2631</v>
      </c>
      <c r="F8" s="3">
        <v>2118</v>
      </c>
      <c r="G8" s="3">
        <v>2873</v>
      </c>
      <c r="H8" s="3">
        <v>2343</v>
      </c>
      <c r="I8" s="3">
        <f t="shared" si="0"/>
        <v>14488</v>
      </c>
      <c r="J8" s="3">
        <v>13500</v>
      </c>
      <c r="K8" s="4">
        <f t="shared" si="1"/>
        <v>1.0731851851851852</v>
      </c>
      <c r="L8" s="4">
        <f>I8/'2019下期'!I8</f>
        <v>0.92280254777070059</v>
      </c>
    </row>
    <row r="9" spans="2:12" x14ac:dyDescent="0.45">
      <c r="B9" s="5" t="s">
        <v>17</v>
      </c>
      <c r="C9" s="3">
        <v>2982</v>
      </c>
      <c r="D9" s="3">
        <v>3235</v>
      </c>
      <c r="E9" s="3">
        <v>3401</v>
      </c>
      <c r="F9" s="3">
        <v>2463</v>
      </c>
      <c r="G9" s="3">
        <v>1983</v>
      </c>
      <c r="H9" s="3">
        <v>2200</v>
      </c>
      <c r="I9" s="3">
        <f t="shared" si="0"/>
        <v>16264</v>
      </c>
      <c r="J9" s="3">
        <v>14500</v>
      </c>
      <c r="K9" s="4">
        <f t="shared" si="1"/>
        <v>1.1216551724137931</v>
      </c>
      <c r="L9" s="4">
        <f>I9/'2019下期'!I9</f>
        <v>0.97564487102579489</v>
      </c>
    </row>
    <row r="10" spans="2:12" x14ac:dyDescent="0.45">
      <c r="B10" s="5" t="s">
        <v>18</v>
      </c>
      <c r="C10" s="3">
        <v>1266</v>
      </c>
      <c r="D10" s="3">
        <v>1876</v>
      </c>
      <c r="E10" s="3">
        <v>1933</v>
      </c>
      <c r="F10" s="3">
        <v>1689</v>
      </c>
      <c r="G10" s="3">
        <v>1454</v>
      </c>
      <c r="H10" s="3">
        <v>1752</v>
      </c>
      <c r="I10" s="3">
        <f t="shared" si="0"/>
        <v>9970</v>
      </c>
      <c r="J10" s="3">
        <v>8500</v>
      </c>
      <c r="K10" s="4">
        <f t="shared" si="1"/>
        <v>1.1729411764705882</v>
      </c>
      <c r="L10" s="4">
        <f>I10/'2019下期'!I10</f>
        <v>0.92520415738678541</v>
      </c>
    </row>
    <row r="11" spans="2:12" x14ac:dyDescent="0.45">
      <c r="B11" s="5" t="s">
        <v>19</v>
      </c>
      <c r="C11" s="3">
        <v>938</v>
      </c>
      <c r="D11" s="3">
        <v>1340</v>
      </c>
      <c r="E11" s="3">
        <v>863</v>
      </c>
      <c r="F11" s="3">
        <v>1113</v>
      </c>
      <c r="G11" s="3">
        <v>1051</v>
      </c>
      <c r="H11" s="3">
        <v>777</v>
      </c>
      <c r="I11" s="3">
        <f t="shared" si="0"/>
        <v>6082</v>
      </c>
      <c r="J11" s="3">
        <v>6500</v>
      </c>
      <c r="K11" s="4">
        <f t="shared" si="1"/>
        <v>0.93569230769230771</v>
      </c>
      <c r="L11" s="4">
        <f>I11/'2019下期'!I11</f>
        <v>1.0551700208188757</v>
      </c>
    </row>
    <row r="12" spans="2:12" x14ac:dyDescent="0.45">
      <c r="B12" s="5" t="s">
        <v>20</v>
      </c>
      <c r="C12" s="3">
        <v>910</v>
      </c>
      <c r="D12" s="3">
        <v>1070</v>
      </c>
      <c r="E12" s="3">
        <v>1395</v>
      </c>
      <c r="F12" s="3">
        <v>2018</v>
      </c>
      <c r="G12" s="3">
        <v>1431</v>
      </c>
      <c r="H12" s="3">
        <v>1760</v>
      </c>
      <c r="I12" s="3">
        <f t="shared" si="0"/>
        <v>8584</v>
      </c>
      <c r="J12" s="3">
        <v>8500</v>
      </c>
      <c r="K12" s="4">
        <f t="shared" si="1"/>
        <v>1.0098823529411765</v>
      </c>
      <c r="L12" s="4">
        <f>I12/'2019下期'!I12</f>
        <v>0.9426751592356688</v>
      </c>
    </row>
    <row r="13" spans="2:12" x14ac:dyDescent="0.45">
      <c r="B13" s="7" t="s">
        <v>21</v>
      </c>
      <c r="C13" s="3">
        <f t="shared" ref="C13:J13" si="2">SUM(C4:C12)</f>
        <v>13727</v>
      </c>
      <c r="D13" s="3">
        <f t="shared" si="2"/>
        <v>15240</v>
      </c>
      <c r="E13" s="3">
        <f t="shared" si="2"/>
        <v>17943</v>
      </c>
      <c r="F13" s="3">
        <f t="shared" si="2"/>
        <v>15384</v>
      </c>
      <c r="G13" s="3">
        <f t="shared" si="2"/>
        <v>14625</v>
      </c>
      <c r="H13" s="3">
        <f t="shared" si="2"/>
        <v>14525</v>
      </c>
      <c r="I13" s="3">
        <f>SUM(I4:I12)</f>
        <v>91444</v>
      </c>
      <c r="J13" s="3">
        <f t="shared" si="2"/>
        <v>88500</v>
      </c>
      <c r="K13" s="4">
        <f t="shared" si="1"/>
        <v>1.0332655367231638</v>
      </c>
      <c r="L13" s="4">
        <f>I13/'2019下期'!I13</f>
        <v>0.94975177083982465</v>
      </c>
    </row>
  </sheetData>
  <phoneticPr fontId="2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D4FB1D-6C9E-48FA-ADB5-E0618EAFA1C7}">
  <sheetPr>
    <tabColor theme="5"/>
  </sheetPr>
  <dimension ref="B1:F12"/>
  <sheetViews>
    <sheetView workbookViewId="0"/>
  </sheetViews>
  <sheetFormatPr defaultColWidth="9" defaultRowHeight="18" x14ac:dyDescent="0.45"/>
  <cols>
    <col min="1" max="1" width="3.59765625" customWidth="1"/>
    <col min="2" max="6" width="15.59765625" customWidth="1"/>
  </cols>
  <sheetData>
    <row r="1" spans="2:6" ht="19.8" x14ac:dyDescent="0.4">
      <c r="B1" s="1" t="s">
        <v>39</v>
      </c>
      <c r="E1" s="8" t="s">
        <v>0</v>
      </c>
    </row>
    <row r="3" spans="2:6" x14ac:dyDescent="0.45">
      <c r="B3" s="9" t="s">
        <v>1</v>
      </c>
      <c r="C3" s="9" t="s">
        <v>28</v>
      </c>
      <c r="D3" s="9" t="s">
        <v>9</v>
      </c>
      <c r="E3" s="9" t="s">
        <v>29</v>
      </c>
      <c r="F3" s="14" t="s">
        <v>38</v>
      </c>
    </row>
    <row r="4" spans="2:6" x14ac:dyDescent="0.45">
      <c r="B4" s="10" t="s">
        <v>12</v>
      </c>
      <c r="C4" s="11">
        <f>'2020上期'!I4</f>
        <v>6576</v>
      </c>
      <c r="D4" s="11">
        <f>'2020下期'!I4</f>
        <v>6769</v>
      </c>
      <c r="E4" s="11">
        <f>SUM(実績合計2020[[#This Row],[上期実績]:[下期実績]])</f>
        <v>13345</v>
      </c>
      <c r="F4" s="13"/>
    </row>
    <row r="5" spans="2:6" x14ac:dyDescent="0.45">
      <c r="B5" s="10" t="s">
        <v>13</v>
      </c>
      <c r="C5" s="11">
        <f>'2020上期'!I5</f>
        <v>5519</v>
      </c>
      <c r="D5" s="11">
        <f>'2020下期'!I5</f>
        <v>5199</v>
      </c>
      <c r="E5" s="11">
        <f>SUM(実績合計2020[[#This Row],[上期実績]:[下期実績]])</f>
        <v>10718</v>
      </c>
      <c r="F5" s="13"/>
    </row>
    <row r="6" spans="2:6" x14ac:dyDescent="0.45">
      <c r="B6" s="10" t="s">
        <v>14</v>
      </c>
      <c r="C6" s="11">
        <f>'2020上期'!I6</f>
        <v>5426</v>
      </c>
      <c r="D6" s="11">
        <f>'2020下期'!I6</f>
        <v>5737</v>
      </c>
      <c r="E6" s="11">
        <f>SUM(実績合計2020[[#This Row],[上期実績]:[下期実績]])</f>
        <v>11163</v>
      </c>
      <c r="F6" s="13"/>
    </row>
    <row r="7" spans="2:6" x14ac:dyDescent="0.45">
      <c r="B7" s="10" t="s">
        <v>15</v>
      </c>
      <c r="C7" s="11">
        <f>'2020上期'!I7</f>
        <v>18033</v>
      </c>
      <c r="D7" s="11">
        <f>'2020下期'!I7</f>
        <v>18351</v>
      </c>
      <c r="E7" s="11">
        <f>SUM(実績合計2020[[#This Row],[上期実績]:[下期実績]])</f>
        <v>36384</v>
      </c>
      <c r="F7" s="13"/>
    </row>
    <row r="8" spans="2:6" x14ac:dyDescent="0.45">
      <c r="B8" s="10" t="s">
        <v>16</v>
      </c>
      <c r="C8" s="11">
        <f>'2020上期'!I8</f>
        <v>13936</v>
      </c>
      <c r="D8" s="11">
        <f>'2020下期'!I8</f>
        <v>14488</v>
      </c>
      <c r="E8" s="11">
        <f>SUM(実績合計2020[[#This Row],[上期実績]:[下期実績]])</f>
        <v>28424</v>
      </c>
      <c r="F8" s="13"/>
    </row>
    <row r="9" spans="2:6" x14ac:dyDescent="0.45">
      <c r="B9" s="10" t="s">
        <v>17</v>
      </c>
      <c r="C9" s="11">
        <f>'2020上期'!I9</f>
        <v>15359</v>
      </c>
      <c r="D9" s="11">
        <f>'2020下期'!I9</f>
        <v>16264</v>
      </c>
      <c r="E9" s="11">
        <f>SUM(実績合計2020[[#This Row],[上期実績]:[下期実績]])</f>
        <v>31623</v>
      </c>
      <c r="F9" s="13"/>
    </row>
    <row r="10" spans="2:6" x14ac:dyDescent="0.45">
      <c r="B10" s="10" t="s">
        <v>18</v>
      </c>
      <c r="C10" s="11">
        <f>'2020上期'!I10</f>
        <v>8788</v>
      </c>
      <c r="D10" s="11">
        <f>'2020下期'!I10</f>
        <v>9970</v>
      </c>
      <c r="E10" s="11">
        <f>SUM(実績合計2020[[#This Row],[上期実績]:[下期実績]])</f>
        <v>18758</v>
      </c>
      <c r="F10" s="13"/>
    </row>
    <row r="11" spans="2:6" x14ac:dyDescent="0.45">
      <c r="B11" s="10" t="s">
        <v>19</v>
      </c>
      <c r="C11" s="11">
        <f>'2020上期'!I11</f>
        <v>6198</v>
      </c>
      <c r="D11" s="11">
        <f>'2020下期'!I11</f>
        <v>6082</v>
      </c>
      <c r="E11" s="11">
        <f>SUM(実績合計2020[[#This Row],[上期実績]:[下期実績]])</f>
        <v>12280</v>
      </c>
      <c r="F11" s="13"/>
    </row>
    <row r="12" spans="2:6" x14ac:dyDescent="0.45">
      <c r="B12" s="10" t="s">
        <v>20</v>
      </c>
      <c r="C12" s="11">
        <f>'2020上期'!I12</f>
        <v>9862</v>
      </c>
      <c r="D12" s="11">
        <f>'2020下期'!I12</f>
        <v>8584</v>
      </c>
      <c r="E12" s="11">
        <f>SUM(実績合計2020[[#This Row],[上期実績]:[下期実績]])</f>
        <v>18446</v>
      </c>
      <c r="F12" s="13"/>
    </row>
  </sheetData>
  <phoneticPr fontId="2"/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10</vt:i4>
      </vt:variant>
    </vt:vector>
  </HeadingPairs>
  <TitlesOfParts>
    <vt:vector size="10" baseType="lpstr">
      <vt:lpstr>2018下期</vt:lpstr>
      <vt:lpstr>2018上期</vt:lpstr>
      <vt:lpstr>2018実績合計</vt:lpstr>
      <vt:lpstr>2019上期</vt:lpstr>
      <vt:lpstr>2019下期</vt:lpstr>
      <vt:lpstr>2019実績合計</vt:lpstr>
      <vt:lpstr>2020上期</vt:lpstr>
      <vt:lpstr>2020下期</vt:lpstr>
      <vt:lpstr>2020実績合計</vt:lpstr>
      <vt:lpstr>過去3年売上平均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2020-04-10T01:21:35Z</dcterms:created>
  <dcterms:modified xsi:type="dcterms:W3CDTF">2021-01-08T12:48:01Z</dcterms:modified>
  <cp:category/>
</cp:coreProperties>
</file>