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模擬試験\2\"/>
    </mc:Choice>
  </mc:AlternateContent>
  <xr:revisionPtr revIDLastSave="0" documentId="13_ncr:1_{DC889708-99EF-4FFF-9FE6-6C2A675DBBCC}" xr6:coauthVersionLast="45" xr6:coauthVersionMax="45" xr10:uidLastSave="{00000000-0000-0000-0000-000000000000}"/>
  <bookViews>
    <workbookView xWindow="-108" yWindow="-108" windowWidth="23256" windowHeight="12600" xr2:uid="{748E65C8-FEAA-4B70-BA9D-70B264DFB8E8}"/>
  </bookViews>
  <sheets>
    <sheet name="売上" sheetId="1" r:id="rId1"/>
    <sheet name="商品" sheetId="2" r:id="rId2"/>
    <sheet name="会員" sheetId="6" r:id="rId3"/>
    <sheet name="年齢別" sheetId="7" r:id="rId4"/>
    <sheet name="次期目標" sheetId="9" r:id="rId5"/>
    <sheet name="月別" sheetId="8" r:id="rId6"/>
  </sheets>
  <definedNames>
    <definedName name="ExternalData_1" localSheetId="2" hidden="1">会員!$B$3:$I$23</definedName>
    <definedName name="ExternalData_1" localSheetId="1" hidden="1">商品!$B$3:$F$23</definedName>
    <definedName name="ExternalData_1" localSheetId="0" hidden="1">売上!$B$3:$L$215</definedName>
  </definedNames>
  <calcPr calcId="191029"/>
  <pivotCaches>
    <pivotCache cacheId="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182" i="1"/>
  <c r="I182" i="1"/>
  <c r="J182" i="1"/>
  <c r="H183" i="1"/>
  <c r="I183" i="1"/>
  <c r="J183" i="1"/>
  <c r="H184" i="1"/>
  <c r="I184" i="1"/>
  <c r="J184" i="1"/>
  <c r="H185" i="1"/>
  <c r="I185" i="1"/>
  <c r="J185" i="1"/>
  <c r="H186" i="1"/>
  <c r="I186" i="1"/>
  <c r="J186" i="1"/>
  <c r="H187" i="1"/>
  <c r="I187" i="1"/>
  <c r="J187" i="1"/>
  <c r="H188" i="1"/>
  <c r="I188" i="1"/>
  <c r="J188" i="1"/>
  <c r="H189" i="1"/>
  <c r="I189" i="1"/>
  <c r="J189" i="1"/>
  <c r="H190" i="1"/>
  <c r="I190" i="1"/>
  <c r="J190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H195" i="1"/>
  <c r="I195" i="1"/>
  <c r="J195" i="1"/>
  <c r="H196" i="1"/>
  <c r="I196" i="1"/>
  <c r="J196" i="1"/>
  <c r="H197" i="1"/>
  <c r="I197" i="1"/>
  <c r="J197" i="1"/>
  <c r="H198" i="1"/>
  <c r="I198" i="1"/>
  <c r="J198" i="1"/>
  <c r="H199" i="1"/>
  <c r="I199" i="1"/>
  <c r="J199" i="1"/>
  <c r="H200" i="1"/>
  <c r="I200" i="1"/>
  <c r="J200" i="1"/>
  <c r="H201" i="1"/>
  <c r="I201" i="1"/>
  <c r="J201" i="1"/>
  <c r="H202" i="1"/>
  <c r="I202" i="1"/>
  <c r="J202" i="1"/>
  <c r="H203" i="1"/>
  <c r="I203" i="1"/>
  <c r="J203" i="1"/>
  <c r="H204" i="1"/>
  <c r="I204" i="1"/>
  <c r="J204" i="1"/>
  <c r="H205" i="1"/>
  <c r="I205" i="1"/>
  <c r="J205" i="1"/>
  <c r="H206" i="1"/>
  <c r="I206" i="1"/>
  <c r="J206" i="1"/>
  <c r="H207" i="1"/>
  <c r="I207" i="1"/>
  <c r="J207" i="1"/>
  <c r="H208" i="1"/>
  <c r="I208" i="1"/>
  <c r="J208" i="1"/>
  <c r="H209" i="1"/>
  <c r="I209" i="1"/>
  <c r="J209" i="1"/>
  <c r="H210" i="1"/>
  <c r="I210" i="1"/>
  <c r="J210" i="1"/>
  <c r="H211" i="1"/>
  <c r="I211" i="1"/>
  <c r="J211" i="1"/>
  <c r="H212" i="1"/>
  <c r="I212" i="1"/>
  <c r="J212" i="1"/>
  <c r="H213" i="1"/>
  <c r="I213" i="1"/>
  <c r="J213" i="1"/>
  <c r="H214" i="1"/>
  <c r="I214" i="1"/>
  <c r="J214" i="1"/>
  <c r="H215" i="1"/>
  <c r="I215" i="1"/>
  <c r="J215" i="1"/>
  <c r="J4" i="1"/>
  <c r="I4" i="1"/>
  <c r="H4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7" i="1"/>
  <c r="E96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5" i="1"/>
  <c r="E116" i="1"/>
  <c r="E114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5" i="1"/>
  <c r="E204" i="1"/>
  <c r="E206" i="1"/>
  <c r="E207" i="1"/>
  <c r="E208" i="1"/>
  <c r="E209" i="1"/>
  <c r="E210" i="1"/>
  <c r="E211" i="1"/>
  <c r="E212" i="1"/>
  <c r="E213" i="1"/>
  <c r="E214" i="1"/>
  <c r="E215" i="1"/>
  <c r="J4" i="6"/>
  <c r="J5" i="6"/>
  <c r="F192" i="1" s="1"/>
  <c r="J6" i="6"/>
  <c r="F196" i="1" s="1"/>
  <c r="J7" i="6"/>
  <c r="F179" i="1" s="1"/>
  <c r="J8" i="6"/>
  <c r="J9" i="6"/>
  <c r="J10" i="6"/>
  <c r="F4" i="1" s="1"/>
  <c r="J11" i="6"/>
  <c r="F190" i="1" s="1"/>
  <c r="J12" i="6"/>
  <c r="F202" i="1" s="1"/>
  <c r="J13" i="6"/>
  <c r="F214" i="1" s="1"/>
  <c r="J14" i="6"/>
  <c r="F205" i="1" s="1"/>
  <c r="J15" i="6"/>
  <c r="J16" i="6"/>
  <c r="F173" i="1" s="1"/>
  <c r="J17" i="6"/>
  <c r="F187" i="1" s="1"/>
  <c r="J18" i="6"/>
  <c r="J19" i="6"/>
  <c r="F200" i="1" s="1"/>
  <c r="J20" i="6"/>
  <c r="J21" i="6"/>
  <c r="J22" i="6"/>
  <c r="F194" i="1" s="1"/>
  <c r="J23" i="6"/>
  <c r="F49" i="1" s="1"/>
  <c r="F212" i="1" l="1"/>
  <c r="F210" i="1"/>
  <c r="F208" i="1"/>
  <c r="F206" i="1"/>
  <c r="F198" i="1"/>
  <c r="F183" i="1"/>
  <c r="F45" i="1"/>
  <c r="F60" i="1"/>
  <c r="F74" i="1"/>
  <c r="F165" i="1"/>
  <c r="F8" i="1"/>
  <c r="F61" i="1"/>
  <c r="F92" i="1"/>
  <c r="F141" i="1"/>
  <c r="F170" i="1"/>
  <c r="F184" i="1"/>
  <c r="F153" i="1"/>
  <c r="F158" i="1"/>
  <c r="F172" i="1"/>
  <c r="F186" i="1"/>
  <c r="F11" i="1"/>
  <c r="F64" i="1"/>
  <c r="F82" i="1"/>
  <c r="F89" i="1"/>
  <c r="F93" i="1"/>
  <c r="F105" i="1"/>
  <c r="F134" i="1"/>
  <c r="F106" i="1"/>
  <c r="F110" i="1"/>
  <c r="F177" i="1"/>
  <c r="F26" i="1"/>
  <c r="F80" i="1"/>
  <c r="F131" i="1"/>
  <c r="F136" i="1"/>
  <c r="F31" i="1"/>
  <c r="F81" i="1"/>
  <c r="F9" i="1"/>
  <c r="F14" i="1"/>
  <c r="F32" i="1"/>
  <c r="F62" i="1"/>
  <c r="F76" i="1"/>
  <c r="F87" i="1"/>
  <c r="F116" i="1"/>
  <c r="F159" i="1"/>
  <c r="F161" i="1"/>
  <c r="F40" i="1"/>
  <c r="F51" i="1"/>
  <c r="F55" i="1"/>
  <c r="F168" i="1"/>
  <c r="F16" i="1"/>
  <c r="F28" i="1"/>
  <c r="F50" i="1"/>
  <c r="F68" i="1"/>
  <c r="F148" i="1"/>
  <c r="F25" i="1"/>
  <c r="F44" i="1"/>
  <c r="F180" i="1"/>
  <c r="F39" i="1"/>
  <c r="F72" i="1"/>
  <c r="F117" i="1"/>
  <c r="F123" i="1"/>
  <c r="F155" i="1"/>
  <c r="F6" i="1"/>
  <c r="F137" i="1"/>
  <c r="F162" i="1"/>
  <c r="F43" i="1"/>
  <c r="F47" i="1"/>
  <c r="F146" i="1"/>
  <c r="F15" i="1"/>
  <c r="F48" i="1"/>
  <c r="F57" i="1"/>
  <c r="F98" i="1"/>
  <c r="F120" i="1"/>
  <c r="F156" i="1"/>
  <c r="F188" i="1"/>
  <c r="F24" i="1"/>
  <c r="F41" i="1"/>
  <c r="F70" i="1"/>
  <c r="F85" i="1"/>
  <c r="F111" i="1"/>
  <c r="F113" i="1"/>
  <c r="F142" i="1"/>
  <c r="F42" i="1"/>
  <c r="F65" i="1"/>
  <c r="F73" i="1"/>
  <c r="F114" i="1"/>
  <c r="F34" i="1"/>
  <c r="F56" i="1"/>
  <c r="F13" i="1"/>
  <c r="F19" i="1"/>
  <c r="F69" i="1"/>
  <c r="F83" i="1"/>
  <c r="F86" i="1"/>
  <c r="F145" i="1"/>
  <c r="F147" i="1"/>
  <c r="F91" i="1"/>
  <c r="F71" i="1"/>
  <c r="F115" i="1"/>
  <c r="F143" i="1"/>
  <c r="F164" i="1"/>
  <c r="F7" i="1"/>
  <c r="F95" i="1"/>
  <c r="F96" i="1"/>
  <c r="F100" i="1"/>
  <c r="F138" i="1"/>
  <c r="F140" i="1"/>
  <c r="F163" i="1"/>
  <c r="F29" i="1"/>
  <c r="F59" i="1"/>
  <c r="F63" i="1"/>
  <c r="F101" i="1"/>
  <c r="F104" i="1"/>
  <c r="F135" i="1"/>
  <c r="F149" i="1"/>
  <c r="F160" i="1"/>
  <c r="F22" i="1"/>
  <c r="F30" i="1"/>
  <c r="F107" i="1"/>
  <c r="F128" i="1"/>
  <c r="F38" i="1"/>
  <c r="F79" i="1"/>
  <c r="F97" i="1"/>
  <c r="F20" i="1"/>
  <c r="F52" i="1"/>
  <c r="F109" i="1"/>
  <c r="F157" i="1"/>
  <c r="F169" i="1"/>
  <c r="F27" i="1"/>
  <c r="F33" i="1"/>
  <c r="F46" i="1"/>
  <c r="F53" i="1"/>
  <c r="F75" i="1"/>
  <c r="F77" i="1"/>
  <c r="F112" i="1"/>
  <c r="F118" i="1"/>
  <c r="F122" i="1"/>
  <c r="F133" i="1"/>
  <c r="F139" i="1"/>
  <c r="F152" i="1"/>
  <c r="F5" i="1"/>
  <c r="F37" i="1"/>
  <c r="F66" i="1"/>
  <c r="F121" i="1"/>
  <c r="F21" i="1"/>
  <c r="F67" i="1"/>
  <c r="F88" i="1"/>
  <c r="F129" i="1"/>
  <c r="F174" i="1"/>
  <c r="F58" i="1"/>
  <c r="F167" i="1"/>
  <c r="F35" i="1"/>
  <c r="F94" i="1"/>
  <c r="F166" i="1"/>
  <c r="F78" i="1"/>
  <c r="F126" i="1"/>
  <c r="F10" i="1"/>
  <c r="F23" i="1"/>
  <c r="F90" i="1"/>
  <c r="F124" i="1"/>
  <c r="F127" i="1"/>
  <c r="F154" i="1"/>
  <c r="F54" i="1"/>
  <c r="F103" i="1"/>
  <c r="F119" i="1"/>
  <c r="F144" i="1"/>
  <c r="F151" i="1"/>
  <c r="F108" i="1"/>
  <c r="F182" i="1"/>
  <c r="F215" i="1"/>
  <c r="F213" i="1"/>
  <c r="F211" i="1"/>
  <c r="F209" i="1"/>
  <c r="F207" i="1"/>
  <c r="F204" i="1"/>
  <c r="F203" i="1"/>
  <c r="F201" i="1"/>
  <c r="F199" i="1"/>
  <c r="F197" i="1"/>
  <c r="F195" i="1"/>
  <c r="F193" i="1"/>
  <c r="F191" i="1"/>
  <c r="F189" i="1"/>
  <c r="F185" i="1"/>
  <c r="F181" i="1"/>
  <c r="F176" i="1"/>
  <c r="F171" i="1"/>
  <c r="F125" i="1"/>
  <c r="F150" i="1"/>
  <c r="F99" i="1"/>
  <c r="F102" i="1"/>
  <c r="F175" i="1"/>
  <c r="F178" i="1"/>
  <c r="F130" i="1"/>
  <c r="F17" i="1"/>
  <c r="F132" i="1"/>
  <c r="F84" i="1"/>
  <c r="F36" i="1"/>
  <c r="F18" i="1"/>
  <c r="F1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9" i="1"/>
  <c r="L20" i="1"/>
  <c r="L18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7" i="1"/>
  <c r="L96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5" i="1"/>
  <c r="L116" i="1"/>
  <c r="L114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5" i="1"/>
  <c r="L204" i="1"/>
  <c r="L206" i="1"/>
  <c r="L207" i="1"/>
  <c r="L208" i="1"/>
  <c r="L209" i="1"/>
  <c r="L210" i="1"/>
  <c r="L211" i="1"/>
  <c r="L212" i="1"/>
  <c r="L213" i="1"/>
  <c r="L214" i="1"/>
  <c r="L215" i="1"/>
  <c r="L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6715C1-3022-4FC6-A889-8A4BDA0184D0}" keepAlive="1" name="ModelConnection_ExternalData_1" description="データ モデル" type="5" refreshedVersion="6" minRefreshableVersion="5" saveData="1">
    <dbPr connection="Data Model Connection" command="商品1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3000000}" keepAlive="1" name="クエリ - 売上一覧" type="5" refreshedVersion="6" deleted="1" background="1" saveData="1">
    <dbPr connection="" command=""/>
  </connection>
</connections>
</file>

<file path=xl/sharedStrings.xml><?xml version="1.0" encoding="utf-8"?>
<sst xmlns="http://schemas.openxmlformats.org/spreadsheetml/2006/main" count="410" uniqueCount="147">
  <si>
    <t>売上一覧</t>
    <rPh sb="0" eb="2">
      <t>ウリアゲ</t>
    </rPh>
    <rPh sb="2" eb="4">
      <t>イチラン</t>
    </rPh>
    <phoneticPr fontId="2"/>
  </si>
  <si>
    <t>商品一覧</t>
    <rPh sb="0" eb="2">
      <t>ショウヒン</t>
    </rPh>
    <rPh sb="2" eb="4">
      <t>イチラン</t>
    </rPh>
    <phoneticPr fontId="2"/>
  </si>
  <si>
    <t>No</t>
    <phoneticPr fontId="2"/>
  </si>
  <si>
    <t>B-607</t>
    <phoneticPr fontId="2"/>
  </si>
  <si>
    <t>オイルdeすべすべ</t>
    <phoneticPr fontId="2"/>
  </si>
  <si>
    <t>ボディケア</t>
    <phoneticPr fontId="2"/>
  </si>
  <si>
    <t>D-100</t>
    <phoneticPr fontId="2"/>
  </si>
  <si>
    <t>F-200</t>
    <phoneticPr fontId="2"/>
  </si>
  <si>
    <t>エステサロンのローション</t>
    <phoneticPr fontId="2"/>
  </si>
  <si>
    <t>フェイスケア</t>
    <phoneticPr fontId="2"/>
  </si>
  <si>
    <t>B-201</t>
    <phoneticPr fontId="2"/>
  </si>
  <si>
    <t>しっとりジェル（L）</t>
    <phoneticPr fontId="2"/>
  </si>
  <si>
    <t>F-007</t>
    <phoneticPr fontId="2"/>
  </si>
  <si>
    <t>すべすべフェイスソープ</t>
    <phoneticPr fontId="2"/>
  </si>
  <si>
    <t>S-107</t>
    <phoneticPr fontId="2"/>
  </si>
  <si>
    <t>B-202</t>
    <phoneticPr fontId="2"/>
  </si>
  <si>
    <t>しっとりジェル（M）</t>
    <phoneticPr fontId="2"/>
  </si>
  <si>
    <t>B-503</t>
    <phoneticPr fontId="2"/>
  </si>
  <si>
    <t>S-101</t>
    <phoneticPr fontId="2"/>
  </si>
  <si>
    <t>スマートレッグ</t>
    <phoneticPr fontId="2"/>
  </si>
  <si>
    <t>D-101</t>
    <phoneticPr fontId="2"/>
  </si>
  <si>
    <t>F-005</t>
    <phoneticPr fontId="2"/>
  </si>
  <si>
    <t>つるつるフェイスソープ</t>
    <phoneticPr fontId="2"/>
  </si>
  <si>
    <t>S-106</t>
    <phoneticPr fontId="2"/>
  </si>
  <si>
    <t>S-201</t>
    <phoneticPr fontId="2"/>
  </si>
  <si>
    <t>ほっそりステッパー</t>
    <phoneticPr fontId="2"/>
  </si>
  <si>
    <t>S-205</t>
    <phoneticPr fontId="2"/>
  </si>
  <si>
    <t>B-402</t>
    <phoneticPr fontId="2"/>
  </si>
  <si>
    <t>F-110</t>
    <phoneticPr fontId="2"/>
  </si>
  <si>
    <t>D-210</t>
    <phoneticPr fontId="2"/>
  </si>
  <si>
    <t>D-007</t>
    <phoneticPr fontId="2"/>
  </si>
  <si>
    <t>F-111</t>
    <phoneticPr fontId="2"/>
  </si>
  <si>
    <t>S-307</t>
    <phoneticPr fontId="2"/>
  </si>
  <si>
    <t>おやすみマッサージャー</t>
    <phoneticPr fontId="2"/>
  </si>
  <si>
    <t>会員一覧</t>
    <rPh sb="0" eb="2">
      <t>カイイン</t>
    </rPh>
    <rPh sb="2" eb="4">
      <t>イチラン</t>
    </rPh>
    <phoneticPr fontId="3"/>
  </si>
  <si>
    <t>〒</t>
    <phoneticPr fontId="2"/>
  </si>
  <si>
    <t>100-0005</t>
    <phoneticPr fontId="2"/>
  </si>
  <si>
    <t>03-XXXX-XXXX</t>
    <phoneticPr fontId="2"/>
  </si>
  <si>
    <t>261-0012</t>
    <phoneticPr fontId="2"/>
  </si>
  <si>
    <t>043-XXX-XXXX</t>
    <phoneticPr fontId="2"/>
  </si>
  <si>
    <t>230-0045</t>
    <phoneticPr fontId="2"/>
  </si>
  <si>
    <t>045-XXX-XXXX</t>
    <phoneticPr fontId="2"/>
  </si>
  <si>
    <t>222-0035</t>
    <phoneticPr fontId="2"/>
  </si>
  <si>
    <t>231-0045</t>
    <phoneticPr fontId="2"/>
  </si>
  <si>
    <t>142-0042</t>
    <phoneticPr fontId="2"/>
  </si>
  <si>
    <t>080-XXXX-XXXX</t>
    <phoneticPr fontId="2"/>
  </si>
  <si>
    <t>231-0849</t>
    <phoneticPr fontId="2"/>
  </si>
  <si>
    <t>213-0035</t>
    <phoneticPr fontId="2"/>
  </si>
  <si>
    <t>044-XXX-XXXX</t>
    <phoneticPr fontId="2"/>
  </si>
  <si>
    <t>220-0013</t>
    <phoneticPr fontId="2"/>
  </si>
  <si>
    <t>214-0008</t>
    <phoneticPr fontId="2"/>
  </si>
  <si>
    <t>140-0012</t>
    <phoneticPr fontId="2"/>
  </si>
  <si>
    <t>180-0002</t>
    <phoneticPr fontId="2"/>
  </si>
  <si>
    <t>090-XXXX-XXXX</t>
    <phoneticPr fontId="2"/>
  </si>
  <si>
    <t>221-0057</t>
    <phoneticPr fontId="2"/>
  </si>
  <si>
    <t>042-2XX-XXXX</t>
    <phoneticPr fontId="2"/>
  </si>
  <si>
    <t>350-0001</t>
    <phoneticPr fontId="2"/>
  </si>
  <si>
    <t>212-0026</t>
    <phoneticPr fontId="2"/>
  </si>
  <si>
    <t>049-XXX-XXXX</t>
    <phoneticPr fontId="2"/>
  </si>
  <si>
    <t>236-0007</t>
    <phoneticPr fontId="2"/>
  </si>
  <si>
    <t>216-0023</t>
    <phoneticPr fontId="2"/>
  </si>
  <si>
    <t>227-0046</t>
    <phoneticPr fontId="2"/>
  </si>
  <si>
    <t>230-0033</t>
    <phoneticPr fontId="2"/>
  </si>
  <si>
    <t>吉村　孝子</t>
    <rPh sb="0" eb="2">
      <t>ヨシムラ</t>
    </rPh>
    <rPh sb="3" eb="5">
      <t>タカコ</t>
    </rPh>
    <phoneticPr fontId="2"/>
  </si>
  <si>
    <t>東京都千代田区丸の内X-X-X</t>
    <rPh sb="0" eb="3">
      <t>トウキョウト</t>
    </rPh>
    <rPh sb="3" eb="6">
      <t>チヨダ</t>
    </rPh>
    <rPh sb="6" eb="7">
      <t>ク</t>
    </rPh>
    <rPh sb="7" eb="8">
      <t>マル</t>
    </rPh>
    <rPh sb="9" eb="10">
      <t>ウチ</t>
    </rPh>
    <phoneticPr fontId="2"/>
  </si>
  <si>
    <t>千葉県千葉市美浜区磯辺X-X-X</t>
    <rPh sb="0" eb="2">
      <t>チバ</t>
    </rPh>
    <rPh sb="2" eb="3">
      <t>ケン</t>
    </rPh>
    <rPh sb="3" eb="5">
      <t>チバ</t>
    </rPh>
    <rPh sb="5" eb="6">
      <t>シ</t>
    </rPh>
    <rPh sb="6" eb="8">
      <t>ミハマ</t>
    </rPh>
    <rPh sb="8" eb="9">
      <t>ク</t>
    </rPh>
    <rPh sb="9" eb="11">
      <t>イソベ</t>
    </rPh>
    <phoneticPr fontId="2"/>
  </si>
  <si>
    <t>神奈川県横浜市鶴見区末広町X-X-X</t>
    <rPh sb="0" eb="3">
      <t>カナガワ</t>
    </rPh>
    <rPh sb="3" eb="4">
      <t>ケン</t>
    </rPh>
    <rPh sb="4" eb="6">
      <t>ヨコハマ</t>
    </rPh>
    <rPh sb="6" eb="7">
      <t>シ</t>
    </rPh>
    <rPh sb="7" eb="9">
      <t>ツルミ</t>
    </rPh>
    <rPh sb="9" eb="10">
      <t>ク</t>
    </rPh>
    <rPh sb="10" eb="13">
      <t>スエヒロチョウ</t>
    </rPh>
    <phoneticPr fontId="2"/>
  </si>
  <si>
    <t>神奈川県横浜市港北区鳥山町X-X-X</t>
    <rPh sb="0" eb="3">
      <t>カナガワ</t>
    </rPh>
    <rPh sb="3" eb="4">
      <t>ケン</t>
    </rPh>
    <rPh sb="4" eb="6">
      <t>ヨコハマ</t>
    </rPh>
    <rPh sb="6" eb="7">
      <t>シ</t>
    </rPh>
    <rPh sb="7" eb="9">
      <t>コウホク</t>
    </rPh>
    <rPh sb="9" eb="10">
      <t>ク</t>
    </rPh>
    <rPh sb="10" eb="12">
      <t>トリヤマ</t>
    </rPh>
    <rPh sb="12" eb="13">
      <t>マチ</t>
    </rPh>
    <phoneticPr fontId="2"/>
  </si>
  <si>
    <t>神奈川県横浜市中区伊勢佐木町X-X-X</t>
    <rPh sb="0" eb="3">
      <t>カナガワ</t>
    </rPh>
    <rPh sb="3" eb="4">
      <t>ケン</t>
    </rPh>
    <rPh sb="4" eb="6">
      <t>ヨコハマ</t>
    </rPh>
    <rPh sb="6" eb="7">
      <t>シ</t>
    </rPh>
    <rPh sb="7" eb="8">
      <t>ナカ</t>
    </rPh>
    <rPh sb="8" eb="9">
      <t>ク</t>
    </rPh>
    <rPh sb="9" eb="14">
      <t>イセザキチョウ</t>
    </rPh>
    <phoneticPr fontId="2"/>
  </si>
  <si>
    <t>東京都品川区豊町X-X-X</t>
    <rPh sb="0" eb="3">
      <t>トウキョウト</t>
    </rPh>
    <rPh sb="3" eb="5">
      <t>シナガワ</t>
    </rPh>
    <rPh sb="5" eb="6">
      <t>ク</t>
    </rPh>
    <rPh sb="6" eb="7">
      <t>ユタカ</t>
    </rPh>
    <rPh sb="7" eb="8">
      <t>チョウ</t>
    </rPh>
    <phoneticPr fontId="2"/>
  </si>
  <si>
    <t>神奈川県横浜市中区麦田町X-X-X</t>
    <rPh sb="0" eb="3">
      <t>カナガワ</t>
    </rPh>
    <rPh sb="3" eb="4">
      <t>ケン</t>
    </rPh>
    <rPh sb="4" eb="6">
      <t>ヨコハマ</t>
    </rPh>
    <rPh sb="6" eb="7">
      <t>シ</t>
    </rPh>
    <rPh sb="7" eb="8">
      <t>ナカ</t>
    </rPh>
    <rPh sb="8" eb="9">
      <t>ク</t>
    </rPh>
    <rPh sb="9" eb="11">
      <t>ムギタ</t>
    </rPh>
    <rPh sb="11" eb="12">
      <t>チョウ</t>
    </rPh>
    <phoneticPr fontId="2"/>
  </si>
  <si>
    <t>神奈川県川崎市高津区向ヶ丘X-X-X</t>
    <rPh sb="0" eb="3">
      <t>カナガワ</t>
    </rPh>
    <rPh sb="3" eb="4">
      <t>ケン</t>
    </rPh>
    <rPh sb="4" eb="6">
      <t>カワサキ</t>
    </rPh>
    <rPh sb="6" eb="7">
      <t>シ</t>
    </rPh>
    <rPh sb="7" eb="9">
      <t>タカツ</t>
    </rPh>
    <rPh sb="9" eb="10">
      <t>ク</t>
    </rPh>
    <rPh sb="10" eb="13">
      <t>ムコウガオカ</t>
    </rPh>
    <phoneticPr fontId="2"/>
  </si>
  <si>
    <t>神奈川県横浜市西区緑町X-X-X</t>
    <rPh sb="0" eb="3">
      <t>カナガワ</t>
    </rPh>
    <rPh sb="3" eb="4">
      <t>ケン</t>
    </rPh>
    <rPh sb="4" eb="6">
      <t>ヨコハマ</t>
    </rPh>
    <rPh sb="6" eb="7">
      <t>シ</t>
    </rPh>
    <rPh sb="7" eb="8">
      <t>ニシ</t>
    </rPh>
    <rPh sb="8" eb="9">
      <t>ク</t>
    </rPh>
    <rPh sb="9" eb="10">
      <t>ミドリ</t>
    </rPh>
    <rPh sb="10" eb="11">
      <t>マチ</t>
    </rPh>
    <phoneticPr fontId="2"/>
  </si>
  <si>
    <t>神奈川県川崎市多摩区菅北浦X-X-X</t>
    <rPh sb="0" eb="3">
      <t>カナガワ</t>
    </rPh>
    <rPh sb="3" eb="4">
      <t>ケン</t>
    </rPh>
    <rPh sb="4" eb="6">
      <t>カワサキ</t>
    </rPh>
    <rPh sb="6" eb="7">
      <t>シ</t>
    </rPh>
    <rPh sb="7" eb="9">
      <t>タマ</t>
    </rPh>
    <rPh sb="9" eb="10">
      <t>ク</t>
    </rPh>
    <rPh sb="10" eb="13">
      <t>スゲキタウラ</t>
    </rPh>
    <phoneticPr fontId="2"/>
  </si>
  <si>
    <t>東京都品川区勝島X-X-X</t>
    <rPh sb="0" eb="3">
      <t>トウキョウト</t>
    </rPh>
    <rPh sb="3" eb="5">
      <t>シナガワ</t>
    </rPh>
    <rPh sb="5" eb="6">
      <t>ク</t>
    </rPh>
    <rPh sb="6" eb="8">
      <t>カツシマ</t>
    </rPh>
    <phoneticPr fontId="2"/>
  </si>
  <si>
    <t>東京都武蔵野市吉祥寺東町X-X-X</t>
    <rPh sb="0" eb="3">
      <t>トウキョウト</t>
    </rPh>
    <rPh sb="3" eb="6">
      <t>ムサシノ</t>
    </rPh>
    <rPh sb="6" eb="7">
      <t>シ</t>
    </rPh>
    <rPh sb="7" eb="12">
      <t>キチジョウジヒガシチョウ</t>
    </rPh>
    <phoneticPr fontId="2"/>
  </si>
  <si>
    <t>神奈川県横浜市神奈川区青木町X-X-X</t>
    <rPh sb="0" eb="3">
      <t>カナガワ</t>
    </rPh>
    <rPh sb="3" eb="4">
      <t>ケン</t>
    </rPh>
    <rPh sb="4" eb="6">
      <t>ヨコハマ</t>
    </rPh>
    <rPh sb="6" eb="7">
      <t>シ</t>
    </rPh>
    <rPh sb="7" eb="10">
      <t>カナガワ</t>
    </rPh>
    <rPh sb="10" eb="11">
      <t>ク</t>
    </rPh>
    <rPh sb="11" eb="14">
      <t>オオギマチ</t>
    </rPh>
    <phoneticPr fontId="2"/>
  </si>
  <si>
    <t>埼玉県川越市古谷上X-X-X</t>
    <rPh sb="0" eb="2">
      <t>サイタマ</t>
    </rPh>
    <rPh sb="2" eb="3">
      <t>ケン</t>
    </rPh>
    <rPh sb="3" eb="5">
      <t>カワゴエ</t>
    </rPh>
    <rPh sb="5" eb="6">
      <t>シ</t>
    </rPh>
    <rPh sb="6" eb="9">
      <t>フルヤカミ</t>
    </rPh>
    <phoneticPr fontId="2"/>
  </si>
  <si>
    <t>神奈川県川崎市幸区紺屋町X-X-X</t>
    <rPh sb="0" eb="3">
      <t>カナガワ</t>
    </rPh>
    <rPh sb="3" eb="4">
      <t>ケン</t>
    </rPh>
    <rPh sb="4" eb="6">
      <t>カワサキ</t>
    </rPh>
    <rPh sb="6" eb="7">
      <t>シ</t>
    </rPh>
    <rPh sb="7" eb="8">
      <t>サイワイ</t>
    </rPh>
    <rPh sb="8" eb="9">
      <t>ク</t>
    </rPh>
    <rPh sb="9" eb="12">
      <t>コウヤマチ</t>
    </rPh>
    <phoneticPr fontId="2"/>
  </si>
  <si>
    <t>神奈川県横浜市金沢区白帆X-X-X</t>
    <rPh sb="0" eb="3">
      <t>カナガワ</t>
    </rPh>
    <rPh sb="3" eb="4">
      <t>ケン</t>
    </rPh>
    <rPh sb="4" eb="6">
      <t>ヨコハマ</t>
    </rPh>
    <rPh sb="6" eb="7">
      <t>シ</t>
    </rPh>
    <rPh sb="7" eb="9">
      <t>カナザワ</t>
    </rPh>
    <rPh sb="9" eb="10">
      <t>ク</t>
    </rPh>
    <rPh sb="10" eb="12">
      <t>シラホ</t>
    </rPh>
    <phoneticPr fontId="2"/>
  </si>
  <si>
    <t>神奈川県川崎市宮前区けやき平X-X-X</t>
    <rPh sb="0" eb="3">
      <t>カナガワ</t>
    </rPh>
    <rPh sb="3" eb="4">
      <t>ケン</t>
    </rPh>
    <rPh sb="4" eb="6">
      <t>カワサキ</t>
    </rPh>
    <rPh sb="6" eb="7">
      <t>シ</t>
    </rPh>
    <rPh sb="7" eb="9">
      <t>ミヤマエ</t>
    </rPh>
    <rPh sb="9" eb="10">
      <t>ク</t>
    </rPh>
    <rPh sb="13" eb="14">
      <t>ダイラ</t>
    </rPh>
    <phoneticPr fontId="2"/>
  </si>
  <si>
    <t>神奈川県横浜市青葉区たちばな台X-X-X</t>
    <rPh sb="0" eb="3">
      <t>カナガワ</t>
    </rPh>
    <rPh sb="3" eb="4">
      <t>ケン</t>
    </rPh>
    <rPh sb="4" eb="6">
      <t>ヨコハマ</t>
    </rPh>
    <rPh sb="6" eb="7">
      <t>シ</t>
    </rPh>
    <rPh sb="7" eb="9">
      <t>アオバ</t>
    </rPh>
    <rPh sb="9" eb="10">
      <t>ク</t>
    </rPh>
    <rPh sb="14" eb="15">
      <t>ダイ</t>
    </rPh>
    <phoneticPr fontId="2"/>
  </si>
  <si>
    <t>神奈川県横浜市鶴見区朝日町X-X-X</t>
    <rPh sb="0" eb="3">
      <t>カナガワ</t>
    </rPh>
    <rPh sb="3" eb="4">
      <t>ケン</t>
    </rPh>
    <rPh sb="4" eb="6">
      <t>ヨコハマ</t>
    </rPh>
    <rPh sb="6" eb="7">
      <t>シ</t>
    </rPh>
    <rPh sb="7" eb="9">
      <t>ツルミ</t>
    </rPh>
    <rPh sb="9" eb="10">
      <t>ク</t>
    </rPh>
    <rPh sb="10" eb="12">
      <t>アサヒ</t>
    </rPh>
    <rPh sb="12" eb="13">
      <t>チョウ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</si>
  <si>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</si>
  <si>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</si>
  <si>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</si>
  <si>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</si>
  <si>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生年月日</t>
    <rPh sb="0" eb="2">
      <t>セイネン</t>
    </rPh>
    <rPh sb="2" eb="4">
      <t>ガッピ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</si>
  <si>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</si>
  <si>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</si>
  <si>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吉村</t>
    <rPh sb="0" eb="2">
      <t>ヨシムラ</t>
    </rPh>
    <phoneticPr fontId="2"/>
  </si>
  <si>
    <t>孝子</t>
    <rPh sb="0" eb="2">
      <t>タカコ</t>
    </rPh>
    <phoneticPr fontId="2"/>
  </si>
  <si>
    <t>2020年4月の年齢</t>
    <rPh sb="4" eb="5">
      <t>ネン</t>
    </rPh>
    <rPh sb="6" eb="7">
      <t>ガツ</t>
    </rPh>
    <rPh sb="8" eb="10">
      <t>ネンレイ</t>
    </rPh>
    <phoneticPr fontId="2"/>
  </si>
  <si>
    <t>年齢</t>
    <rPh sb="0" eb="2">
      <t>ネンレイ</t>
    </rPh>
    <phoneticPr fontId="2"/>
  </si>
  <si>
    <t>注文日</t>
    <rPh sb="0" eb="3">
      <t>チュウモンビ</t>
    </rPh>
    <phoneticPr fontId="2"/>
  </si>
  <si>
    <t>会員番号</t>
    <rPh sb="0" eb="4">
      <t>カイインバンゴウ</t>
    </rPh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</si>
  <si>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</si>
  <si>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</si>
  <si>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商品分類</t>
    <rPh sb="0" eb="4">
      <t>ショウヒンブンルイ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</si>
  <si>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</si>
  <si>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</si>
  <si>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</si>
  <si>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発売日</t>
    <rPh sb="0" eb="3">
      <t>ハツバイビ</t>
    </rPh>
    <phoneticPr fontId="2"/>
  </si>
  <si>
    <t>むくみ知らず（スプレー式）</t>
    <rPh sb="11" eb="12">
      <t>シキ</t>
    </rPh>
    <phoneticPr fontId="2"/>
  </si>
  <si>
    <t>サウナ式サポーター</t>
    <rPh sb="3" eb="4">
      <t>シキ</t>
    </rPh>
    <phoneticPr fontId="2"/>
  </si>
  <si>
    <t>アミノ酸deスリム</t>
    <rPh sb="3" eb="4">
      <t>サン</t>
    </rPh>
    <phoneticPr fontId="2"/>
  </si>
  <si>
    <t>こんにゃくダイエッター（15食）</t>
    <rPh sb="14" eb="15">
      <t>ショク</t>
    </rPh>
    <phoneticPr fontId="2"/>
  </si>
  <si>
    <t>こんにゃくダイエッター（30食）</t>
    <rPh sb="14" eb="15">
      <t>ショク</t>
    </rPh>
    <phoneticPr fontId="2"/>
  </si>
  <si>
    <t>ダイエッティー（30袋）</t>
    <rPh sb="10" eb="11">
      <t>フクロ</t>
    </rPh>
    <phoneticPr fontId="2"/>
  </si>
  <si>
    <t>毎日1分！美白パック（10枚入り）</t>
    <rPh sb="0" eb="2">
      <t>マイニチ</t>
    </rPh>
    <rPh sb="3" eb="4">
      <t>ブン</t>
    </rPh>
    <rPh sb="5" eb="7">
      <t>ビハク</t>
    </rPh>
    <rPh sb="13" eb="14">
      <t>マイ</t>
    </rPh>
    <rPh sb="14" eb="15">
      <t>イ</t>
    </rPh>
    <phoneticPr fontId="2"/>
  </si>
  <si>
    <t>毎日1分！美白パック（20枚入り）</t>
    <rPh sb="0" eb="2">
      <t>マイニチ</t>
    </rPh>
    <rPh sb="3" eb="4">
      <t>ブン</t>
    </rPh>
    <rPh sb="5" eb="7">
      <t>ビハク</t>
    </rPh>
    <rPh sb="13" eb="14">
      <t>マイ</t>
    </rPh>
    <rPh sb="14" eb="15">
      <t>イ</t>
    </rPh>
    <phoneticPr fontId="2"/>
  </si>
  <si>
    <t>スリムアップローラー（腕用）</t>
    <rPh sb="11" eb="13">
      <t>ウデヨウ</t>
    </rPh>
    <phoneticPr fontId="2"/>
  </si>
  <si>
    <t>スリムアップローラー（脚用）</t>
    <rPh sb="11" eb="13">
      <t>アシヨウ</t>
    </rPh>
    <phoneticPr fontId="2"/>
  </si>
  <si>
    <t>セルライト撃退！</t>
    <rPh sb="5" eb="7">
      <t>ゲキタイ</t>
    </rPh>
    <phoneticPr fontId="2"/>
  </si>
  <si>
    <t>ダイエット食品</t>
    <rPh sb="5" eb="7">
      <t>ショクヒン</t>
    </rPh>
    <phoneticPr fontId="2"/>
  </si>
  <si>
    <t>スリム器具</t>
    <rPh sb="3" eb="5">
      <t>キグ</t>
    </rPh>
    <phoneticPr fontId="2"/>
  </si>
  <si>
    <t>金岡　まなみ</t>
    <rPh sb="0" eb="2">
      <t>カナオカ</t>
    </rPh>
    <phoneticPr fontId="2"/>
  </si>
  <si>
    <t>近藤　みさき</t>
    <rPh sb="0" eb="2">
      <t>コンドウ</t>
    </rPh>
    <phoneticPr fontId="2"/>
  </si>
  <si>
    <t>村山　瞳</t>
    <rPh sb="0" eb="2">
      <t>ムラヤマ</t>
    </rPh>
    <rPh sb="3" eb="4">
      <t>ヒトミ</t>
    </rPh>
    <phoneticPr fontId="2"/>
  </si>
  <si>
    <t>坂本　みさき</t>
    <rPh sb="0" eb="2">
      <t>サカモト</t>
    </rPh>
    <phoneticPr fontId="2"/>
  </si>
  <si>
    <t>安川　博美</t>
    <rPh sb="0" eb="2">
      <t>ヤスカワ</t>
    </rPh>
    <rPh sb="3" eb="5">
      <t>ヒロミ</t>
    </rPh>
    <phoneticPr fontId="2"/>
  </si>
  <si>
    <t>遠藤　美登里</t>
    <rPh sb="0" eb="2">
      <t>エンドウ</t>
    </rPh>
    <rPh sb="3" eb="6">
      <t>ミドリ</t>
    </rPh>
    <phoneticPr fontId="2"/>
  </si>
  <si>
    <t>笹本　祥子</t>
    <rPh sb="0" eb="2">
      <t>ササモト</t>
    </rPh>
    <rPh sb="3" eb="5">
      <t>ショウコ</t>
    </rPh>
    <phoneticPr fontId="2"/>
  </si>
  <si>
    <t>堀見　暢子</t>
    <rPh sb="0" eb="2">
      <t>ホリミ</t>
    </rPh>
    <rPh sb="3" eb="5">
      <t>ノブコ</t>
    </rPh>
    <phoneticPr fontId="2"/>
  </si>
  <si>
    <t>薙原　恵子</t>
    <rPh sb="0" eb="2">
      <t>チハラ</t>
    </rPh>
    <rPh sb="3" eb="5">
      <t>ケイコ</t>
    </rPh>
    <phoneticPr fontId="2"/>
  </si>
  <si>
    <t>岡本　祥子</t>
    <rPh sb="0" eb="2">
      <t>オカモト</t>
    </rPh>
    <rPh sb="3" eb="5">
      <t>ショウコ</t>
    </rPh>
    <phoneticPr fontId="2"/>
  </si>
  <si>
    <t>横山　みゆき</t>
    <rPh sb="0" eb="2">
      <t>ヨコヤマ</t>
    </rPh>
    <phoneticPr fontId="2"/>
  </si>
  <si>
    <t>白川　響子</t>
    <rPh sb="0" eb="2">
      <t>シラカワ</t>
    </rPh>
    <rPh sb="3" eb="5">
      <t>キョウコ</t>
    </rPh>
    <phoneticPr fontId="2"/>
  </si>
  <si>
    <t>三上　久美</t>
    <rPh sb="0" eb="2">
      <t>ミカミ</t>
    </rPh>
    <rPh sb="3" eb="5">
      <t>クミ</t>
    </rPh>
    <phoneticPr fontId="2"/>
  </si>
  <si>
    <t>諸岡　保美</t>
    <rPh sb="0" eb="2">
      <t>モロオカ</t>
    </rPh>
    <rPh sb="3" eb="5">
      <t>ヤスミ</t>
    </rPh>
    <phoneticPr fontId="2"/>
  </si>
  <si>
    <t>榎並　恵美</t>
    <rPh sb="0" eb="2">
      <t>エナミ</t>
    </rPh>
    <rPh sb="3" eb="5">
      <t>エミ</t>
    </rPh>
    <phoneticPr fontId="2"/>
  </si>
  <si>
    <t>立川　晴香</t>
    <rPh sb="0" eb="2">
      <t>タチカワ</t>
    </rPh>
    <rPh sb="3" eb="5">
      <t>ハルカ</t>
    </rPh>
    <phoneticPr fontId="2"/>
  </si>
  <si>
    <t>沼田　由美子</t>
    <rPh sb="0" eb="2">
      <t>ヌマタ</t>
    </rPh>
    <rPh sb="3" eb="6">
      <t>ユミコ</t>
    </rPh>
    <phoneticPr fontId="2"/>
  </si>
  <si>
    <t>石川　里枝</t>
    <rPh sb="0" eb="2">
      <t>イシカワ</t>
    </rPh>
    <rPh sb="3" eb="5">
      <t>サトエ</t>
    </rPh>
    <phoneticPr fontId="2"/>
  </si>
  <si>
    <t>伊藤　由里</t>
    <rPh sb="0" eb="2">
      <t>イトウ</t>
    </rPh>
    <rPh sb="3" eb="5">
      <t>ユリ</t>
    </rPh>
    <phoneticPr fontId="2"/>
  </si>
  <si>
    <t>行ラベル</t>
  </si>
  <si>
    <t>総計</t>
  </si>
  <si>
    <t>列ラベル</t>
  </si>
  <si>
    <t>スリム器具</t>
  </si>
  <si>
    <t>ダイエット食品</t>
  </si>
  <si>
    <t>フェイスケア</t>
  </si>
  <si>
    <t>ボディケア</t>
  </si>
  <si>
    <t>合計 / 売上金額</t>
  </si>
  <si>
    <t>10月</t>
  </si>
  <si>
    <t>11月</t>
  </si>
  <si>
    <t>12月</t>
  </si>
  <si>
    <t>売上合計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</si>
</sst>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5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9"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0" formatCode="General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明朝"/>
        <family val="1"/>
        <charset val="128"/>
        <scheme val="none"/>
      </font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</dxf>
    <dxf>
      <font>
        <strike val="0"/>
        <outline val="0"/>
        <shadow val="0"/>
        <u val="none"/>
        <vertAlign val="baseline"/>
        <color theme="1"/>
        <name val="ＭＳ Ｐ明朝"/>
        <family val="1"/>
        <charset val="128"/>
        <scheme val="none"/>
      </font>
      <alignment horizontal="center" vertical="center" textRotation="0" wrapText="0" indent="0" justifyLastLine="0" shrinkToFit="0" readingOrder="0"/>
    </dxf>
    <dxf>
      <border>
        <left style="thin">
          <color rgb="FF83992A"/>
        </left>
      </border>
    </dxf>
    <dxf>
      <border>
        <left style="thin">
          <color rgb="FF83992A"/>
        </left>
      </border>
    </dxf>
    <dxf>
      <border>
        <top style="thin">
          <color rgb="FF83992A"/>
        </top>
      </border>
    </dxf>
    <dxf>
      <border>
        <top style="thin">
          <color rgb="FF83992A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83992A"/>
        </top>
      </border>
    </dxf>
    <dxf>
      <font>
        <b/>
        <color rgb="FFFFFFFF"/>
      </font>
      <fill>
        <patternFill patternType="solid">
          <fgColor rgb="FF83992A"/>
          <bgColor rgb="FF83992A"/>
        </patternFill>
      </fill>
    </dxf>
    <dxf>
      <font>
        <color rgb="FF000000"/>
      </font>
      <border>
        <left style="thin">
          <color rgb="FF83992A"/>
        </left>
        <right style="thin">
          <color rgb="FF83992A"/>
        </right>
        <top style="thin">
          <color rgb="FF83992A"/>
        </top>
        <bottom style="thin">
          <color rgb="FF83992A"/>
        </bottom>
      </border>
    </dxf>
  </dxfs>
  <tableStyles count="1" defaultTableStyle="TableStyleMedium2" defaultPivotStyle="PivotStyleLight16">
    <tableStyle name="TableStyleLight9 2" pivot="0" count="9" xr9:uid="{6EE359BA-E23D-42D8-A3E0-4131905307FD}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firstRowStripe" dxfId="33"/>
      <tableStyleElement type="secondRowStripe" dxfId="32"/>
      <tableStyleElement type="firstColumnStripe" dxfId="31"/>
      <tableStyleElement type="secondColumnStripe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[mogi2-project6.xlsx]月別!ピボットテーブル2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月別!$B$1:$B$2</c:f>
              <c:strCache>
                <c:ptCount val="1"/>
                <c:pt idx="0">
                  <c:v>スリム器具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月別!$A$3:$A$6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月別!$B$3:$B$6</c:f>
              <c:numCache>
                <c:formatCode>#,##0_ </c:formatCode>
                <c:ptCount val="3"/>
                <c:pt idx="0">
                  <c:v>291900</c:v>
                </c:pt>
                <c:pt idx="1">
                  <c:v>253600</c:v>
                </c:pt>
                <c:pt idx="2">
                  <c:v>287600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0-48BF-85BB-94D46A9AF711}"/>
            </c:ext>
          </c:extLst>
        </c:ser>
        <c:ser>
          <c:idx val="1"/>
          <c:order val="1"/>
          <c:tx>
            <c:strRef>
              <c:f>月別!$C$1:$C$2</c:f>
              <c:strCache>
                <c:ptCount val="1"/>
                <c:pt idx="0">
                  <c:v>ダイエット食品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月別!$A$3:$A$6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月別!$C$3:$C$6</c:f>
              <c:numCache>
                <c:formatCode>#,##0_ </c:formatCode>
                <c:ptCount val="3"/>
                <c:pt idx="0">
                  <c:v>53900</c:v>
                </c:pt>
                <c:pt idx="1">
                  <c:v>50500</c:v>
                </c:pt>
                <c:pt idx="2">
                  <c:v>52200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0-48BF-85BB-94D46A9AF711}"/>
            </c:ext>
          </c:extLst>
        </c:ser>
        <c:ser>
          <c:idx val="2"/>
          <c:order val="2"/>
          <c:tx>
            <c:strRef>
              <c:f>月別!$D$1:$D$2</c:f>
              <c:strCache>
                <c:ptCount val="1"/>
                <c:pt idx="0">
                  <c:v>フェイスケア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月別!$A$3:$A$6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月別!$D$3:$D$6</c:f>
              <c:numCache>
                <c:formatCode>#,##0_ </c:formatCode>
                <c:ptCount val="3"/>
                <c:pt idx="0">
                  <c:v>104800</c:v>
                </c:pt>
                <c:pt idx="1">
                  <c:v>76400</c:v>
                </c:pt>
                <c:pt idx="2">
                  <c:v>103200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7-46B4-85B5-F8FC0E772D0C}"/>
            </c:ext>
          </c:extLst>
        </c:ser>
        <c:ser>
          <c:idx val="3"/>
          <c:order val="3"/>
          <c:tx>
            <c:strRef>
              <c:f>月別!$E$1:$E$2</c:f>
              <c:strCache>
                <c:ptCount val="1"/>
                <c:pt idx="0">
                  <c:v>ボディケア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月別!$A$3:$A$6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月別!$E$3:$E$6</c:f>
              <c:numCache>
                <c:formatCode>#,##0_ </c:formatCode>
                <c:ptCount val="3"/>
                <c:pt idx="0">
                  <c:v>130600</c:v>
                </c:pt>
                <c:pt idx="1">
                  <c:v>108600</c:v>
                </c:pt>
                <c:pt idx="2">
                  <c:v>119600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77-46B4-85B5-F8FC0E772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41264496"/>
        <c:axId val="2041597840"/>
      </c:barChart>
      <c:catAx>
        <c:axId val="204126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1597840"/>
        <c:crosses val="autoZero"/>
        <c:auto val="1"/>
        <c:lblAlgn val="ctr"/>
        <c:lblOffset val="100"/>
        <c:noMultiLvlLbl val="0"/>
      </c:catAx>
      <c:valAx>
        <c:axId val="204159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126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12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FC16E7-F3BD-4DD1-B978-53B9F16740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6.86299976852" createdVersion="6" refreshedVersion="6" minRefreshableVersion="3" recordCount="212" xr:uid="{614ABE0D-A15E-4187-BCCA-400002198713}">
  <cacheSource type="worksheet">
    <worksheetSource name="売上一覧"/>
  </cacheSource>
  <cacheFields count="12">
    <cacheField name="No" numFmtId="0">
      <sharedItems containsSemiMixedTypes="0" containsString="0" containsNumber="1" containsInteger="1" minValue="1" maxValue="213"/>
    </cacheField>
    <cacheField name="注文日" numFmtId="14">
      <sharedItems containsSemiMixedTypes="0" containsNonDate="0" containsDate="1" containsString="0" minDate="2020-10-01T00:00:00" maxDate="2020-12-29T00:00:00" count="89"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</sharedItems>
      <fieldGroup par="11" base="1">
        <rangePr groupBy="days" startDate="2020-10-01T00:00:00" endDate="2020-12-29T00:00:00"/>
        <groupItems count="368">
          <s v="&lt;2020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12/29"/>
        </groupItems>
      </fieldGroup>
    </cacheField>
    <cacheField name="会員番号" numFmtId="0">
      <sharedItems containsSemiMixedTypes="0" containsString="0" containsNumber="1" containsInteger="1" minValue="90001" maxValue="90021"/>
    </cacheField>
    <cacheField name="氏名" numFmtId="0">
      <sharedItems/>
    </cacheField>
    <cacheField name="年齢" numFmtId="0">
      <sharedItems containsSemiMixedTypes="0" containsString="0" containsNumber="1" containsInteger="1" minValue="23" maxValue="72" count="18">
        <n v="72"/>
        <n v="47"/>
        <n v="60"/>
        <n v="55"/>
        <n v="61"/>
        <n v="29"/>
        <n v="38"/>
        <n v="30"/>
        <n v="39"/>
        <n v="41"/>
        <n v="26"/>
        <n v="48"/>
        <n v="43"/>
        <n v="58"/>
        <n v="62"/>
        <n v="23"/>
        <n v="64"/>
        <n v="49"/>
      </sharedItems>
    </cacheField>
    <cacheField name="商品番号" numFmtId="0">
      <sharedItems/>
    </cacheField>
    <cacheField name="商品名" numFmtId="0">
      <sharedItems/>
    </cacheField>
    <cacheField name="商品分類" numFmtId="0">
      <sharedItems count="4">
        <s v="ボディケア"/>
        <s v="ダイエット食品"/>
        <s v="フェイスケア"/>
        <s v="スリム器具"/>
      </sharedItems>
    </cacheField>
    <cacheField name="価格" numFmtId="38">
      <sharedItems containsSemiMixedTypes="0" containsString="0" containsNumber="1" containsInteger="1" minValue="1700" maxValue="12800"/>
    </cacheField>
    <cacheField name="数量" numFmtId="0">
      <sharedItems containsSemiMixedTypes="0" containsString="0" containsNumber="1" containsInteger="1" minValue="1" maxValue="5"/>
    </cacheField>
    <cacheField name="売上金額" numFmtId="38">
      <sharedItems containsSemiMixedTypes="0" containsString="0" containsNumber="1" containsInteger="1" minValue="1700" maxValue="25600"/>
    </cacheField>
    <cacheField name="月" numFmtId="0" databaseField="0">
      <fieldGroup base="1">
        <rangePr groupBy="months" startDate="2020-10-01T00:00:00" endDate="2020-12-29T00:00:00"/>
        <groupItems count="14">
          <s v="&lt;2020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12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2">
  <r>
    <n v="1"/>
    <x v="0"/>
    <n v="90007"/>
    <s v="遠藤　美登里"/>
    <x v="0"/>
    <s v="B-607"/>
    <s v="オイルdeすべすべ"/>
    <x v="0"/>
    <n v="5500"/>
    <n v="2"/>
    <n v="11000"/>
  </r>
  <r>
    <n v="2"/>
    <x v="1"/>
    <n v="90008"/>
    <s v="笹本　祥子"/>
    <x v="1"/>
    <s v="D-100"/>
    <s v="こんにゃくダイエッター（15食）"/>
    <x v="1"/>
    <n v="1700"/>
    <n v="1"/>
    <n v="1700"/>
  </r>
  <r>
    <n v="3"/>
    <x v="1"/>
    <n v="90005"/>
    <s v="坂本　みさき"/>
    <x v="2"/>
    <s v="F-200"/>
    <s v="エステサロンのローション"/>
    <x v="2"/>
    <n v="10000"/>
    <n v="1"/>
    <n v="10000"/>
  </r>
  <r>
    <n v="4"/>
    <x v="2"/>
    <n v="90015"/>
    <s v="三上　久美"/>
    <x v="3"/>
    <s v="B-201"/>
    <s v="しっとりジェル（L）"/>
    <x v="0"/>
    <n v="5000"/>
    <n v="2"/>
    <n v="10000"/>
  </r>
  <r>
    <n v="5"/>
    <x v="2"/>
    <n v="90020"/>
    <s v="石川　里枝"/>
    <x v="4"/>
    <s v="B-607"/>
    <s v="オイルdeすべすべ"/>
    <x v="0"/>
    <n v="5500"/>
    <n v="3"/>
    <n v="16500"/>
  </r>
  <r>
    <n v="6"/>
    <x v="2"/>
    <n v="90012"/>
    <s v="岡本　祥子"/>
    <x v="5"/>
    <s v="F-007"/>
    <s v="すべすべフェイスソープ"/>
    <x v="2"/>
    <n v="2800"/>
    <n v="2"/>
    <n v="5600"/>
  </r>
  <r>
    <n v="7"/>
    <x v="2"/>
    <n v="90004"/>
    <s v="村山　瞳"/>
    <x v="6"/>
    <s v="S-107"/>
    <s v="スリムアップローラー（脚用）"/>
    <x v="3"/>
    <n v="4500"/>
    <n v="1"/>
    <n v="4500"/>
  </r>
  <r>
    <n v="8"/>
    <x v="3"/>
    <n v="90016"/>
    <s v="諸岡　保美"/>
    <x v="7"/>
    <s v="B-202"/>
    <s v="しっとりジェル（M）"/>
    <x v="0"/>
    <n v="3500"/>
    <n v="2"/>
    <n v="7000"/>
  </r>
  <r>
    <n v="9"/>
    <x v="3"/>
    <n v="90007"/>
    <s v="遠藤　美登里"/>
    <x v="0"/>
    <s v="B-503"/>
    <s v="サウナ式サポーター"/>
    <x v="0"/>
    <n v="7800"/>
    <n v="1"/>
    <n v="7800"/>
  </r>
  <r>
    <n v="10"/>
    <x v="3"/>
    <n v="90019"/>
    <s v="沼田　由美子"/>
    <x v="8"/>
    <s v="D-100"/>
    <s v="こんにゃくダイエッター（15食）"/>
    <x v="1"/>
    <n v="1700"/>
    <n v="1"/>
    <n v="1700"/>
  </r>
  <r>
    <n v="11"/>
    <x v="3"/>
    <n v="90012"/>
    <s v="岡本　祥子"/>
    <x v="5"/>
    <s v="S-101"/>
    <s v="スマートレッグ"/>
    <x v="3"/>
    <n v="5600"/>
    <n v="2"/>
    <n v="11200"/>
  </r>
  <r>
    <n v="12"/>
    <x v="4"/>
    <n v="90003"/>
    <s v="近藤　みさき"/>
    <x v="9"/>
    <s v="B-201"/>
    <s v="しっとりジェル（L）"/>
    <x v="0"/>
    <n v="5000"/>
    <n v="5"/>
    <n v="25000"/>
  </r>
  <r>
    <n v="13"/>
    <x v="4"/>
    <n v="90009"/>
    <s v="堀見　暢子"/>
    <x v="10"/>
    <s v="D-101"/>
    <s v="こんにゃくダイエッター（30食）"/>
    <x v="1"/>
    <n v="3200"/>
    <n v="3"/>
    <n v="9600"/>
  </r>
  <r>
    <n v="14"/>
    <x v="4"/>
    <n v="90007"/>
    <s v="遠藤　美登里"/>
    <x v="0"/>
    <s v="F-005"/>
    <s v="つるつるフェイスソープ"/>
    <x v="2"/>
    <n v="2800"/>
    <n v="1"/>
    <n v="2800"/>
  </r>
  <r>
    <n v="17"/>
    <x v="4"/>
    <n v="90007"/>
    <s v="遠藤　美登里"/>
    <x v="0"/>
    <s v="S-205"/>
    <s v="セルライト撃退！"/>
    <x v="3"/>
    <n v="8500"/>
    <n v="1"/>
    <n v="8500"/>
  </r>
  <r>
    <n v="15"/>
    <x v="4"/>
    <n v="90019"/>
    <s v="沼田　由美子"/>
    <x v="8"/>
    <s v="S-106"/>
    <s v="スリムアップローラー（腕用）"/>
    <x v="3"/>
    <n v="3500"/>
    <n v="1"/>
    <n v="3500"/>
  </r>
  <r>
    <n v="16"/>
    <x v="4"/>
    <n v="90011"/>
    <s v="薙原　恵子"/>
    <x v="11"/>
    <s v="S-201"/>
    <s v="ほっそりステッパー"/>
    <x v="3"/>
    <n v="12800"/>
    <n v="1"/>
    <n v="12800"/>
  </r>
  <r>
    <n v="18"/>
    <x v="4"/>
    <n v="90008"/>
    <s v="笹本　祥子"/>
    <x v="1"/>
    <s v="S-205"/>
    <s v="セルライト撃退！"/>
    <x v="3"/>
    <n v="8500"/>
    <n v="1"/>
    <n v="8500"/>
  </r>
  <r>
    <n v="19"/>
    <x v="5"/>
    <n v="90013"/>
    <s v="横山　みゆき"/>
    <x v="12"/>
    <s v="B-201"/>
    <s v="しっとりジェル（L）"/>
    <x v="0"/>
    <n v="5000"/>
    <n v="1"/>
    <n v="5000"/>
  </r>
  <r>
    <n v="20"/>
    <x v="5"/>
    <n v="90004"/>
    <s v="村山　瞳"/>
    <x v="6"/>
    <s v="B-402"/>
    <s v="むくみ知らず（スプレー式）"/>
    <x v="0"/>
    <n v="2800"/>
    <n v="1"/>
    <n v="2800"/>
  </r>
  <r>
    <n v="21"/>
    <x v="5"/>
    <n v="90001"/>
    <s v="吉村　孝子"/>
    <x v="13"/>
    <s v="F-007"/>
    <s v="すべすべフェイスソープ"/>
    <x v="2"/>
    <n v="2800"/>
    <n v="2"/>
    <n v="5600"/>
  </r>
  <r>
    <n v="22"/>
    <x v="5"/>
    <n v="90009"/>
    <s v="堀見　暢子"/>
    <x v="10"/>
    <s v="F-110"/>
    <s v="毎日1分！美白パック（10枚入り）"/>
    <x v="2"/>
    <n v="2700"/>
    <n v="2"/>
    <n v="5400"/>
  </r>
  <r>
    <n v="23"/>
    <x v="6"/>
    <n v="90014"/>
    <s v="白川　響子"/>
    <x v="14"/>
    <s v="S-106"/>
    <s v="スリムアップローラー（腕用）"/>
    <x v="3"/>
    <n v="3500"/>
    <n v="1"/>
    <n v="3500"/>
  </r>
  <r>
    <n v="24"/>
    <x v="6"/>
    <n v="90011"/>
    <s v="薙原　恵子"/>
    <x v="11"/>
    <s v="S-107"/>
    <s v="スリムアップローラー（脚用）"/>
    <x v="3"/>
    <n v="4500"/>
    <n v="1"/>
    <n v="4500"/>
  </r>
  <r>
    <n v="25"/>
    <x v="7"/>
    <n v="90009"/>
    <s v="堀見　暢子"/>
    <x v="10"/>
    <s v="D-210"/>
    <s v="ダイエッティー（30袋）"/>
    <x v="1"/>
    <n v="2800"/>
    <n v="2"/>
    <n v="5600"/>
  </r>
  <r>
    <n v="26"/>
    <x v="8"/>
    <n v="90015"/>
    <s v="三上　久美"/>
    <x v="3"/>
    <s v="D-007"/>
    <s v="アミノ酸deスリム"/>
    <x v="1"/>
    <n v="2000"/>
    <n v="1"/>
    <n v="2000"/>
  </r>
  <r>
    <n v="27"/>
    <x v="8"/>
    <n v="90013"/>
    <s v="横山　みゆき"/>
    <x v="12"/>
    <s v="S-201"/>
    <s v="ほっそりステッパー"/>
    <x v="3"/>
    <n v="12800"/>
    <n v="1"/>
    <n v="12800"/>
  </r>
  <r>
    <n v="28"/>
    <x v="8"/>
    <n v="90014"/>
    <s v="白川　響子"/>
    <x v="14"/>
    <s v="S-201"/>
    <s v="ほっそりステッパー"/>
    <x v="3"/>
    <n v="12800"/>
    <n v="1"/>
    <n v="12800"/>
  </r>
  <r>
    <n v="29"/>
    <x v="8"/>
    <n v="90012"/>
    <s v="岡本　祥子"/>
    <x v="5"/>
    <s v="S-205"/>
    <s v="セルライト撃退！"/>
    <x v="3"/>
    <n v="8500"/>
    <n v="1"/>
    <n v="8500"/>
  </r>
  <r>
    <n v="30"/>
    <x v="9"/>
    <n v="90011"/>
    <s v="薙原　恵子"/>
    <x v="11"/>
    <s v="D-210"/>
    <s v="ダイエッティー（30袋）"/>
    <x v="1"/>
    <n v="2800"/>
    <n v="2"/>
    <n v="5600"/>
  </r>
  <r>
    <n v="31"/>
    <x v="9"/>
    <n v="90019"/>
    <s v="沼田　由美子"/>
    <x v="8"/>
    <s v="F-005"/>
    <s v="つるつるフェイスソープ"/>
    <x v="2"/>
    <n v="2800"/>
    <n v="1"/>
    <n v="2800"/>
  </r>
  <r>
    <n v="32"/>
    <x v="9"/>
    <n v="90006"/>
    <s v="安川　博美"/>
    <x v="7"/>
    <s v="S-201"/>
    <s v="ほっそりステッパー"/>
    <x v="3"/>
    <n v="12800"/>
    <n v="1"/>
    <n v="12800"/>
  </r>
  <r>
    <n v="33"/>
    <x v="10"/>
    <n v="90007"/>
    <s v="遠藤　美登里"/>
    <x v="0"/>
    <s v="B-402"/>
    <s v="むくみ知らず（スプレー式）"/>
    <x v="0"/>
    <n v="2800"/>
    <n v="2"/>
    <n v="5600"/>
  </r>
  <r>
    <n v="34"/>
    <x v="10"/>
    <n v="90008"/>
    <s v="笹本　祥子"/>
    <x v="1"/>
    <s v="F-007"/>
    <s v="すべすべフェイスソープ"/>
    <x v="2"/>
    <n v="2800"/>
    <n v="1"/>
    <n v="2800"/>
  </r>
  <r>
    <n v="35"/>
    <x v="10"/>
    <n v="90013"/>
    <s v="横山　みゆき"/>
    <x v="12"/>
    <s v="F-111"/>
    <s v="毎日1分！美白パック（20枚入り）"/>
    <x v="2"/>
    <n v="5000"/>
    <n v="1"/>
    <n v="5000"/>
  </r>
  <r>
    <n v="36"/>
    <x v="10"/>
    <n v="90005"/>
    <s v="坂本　みさき"/>
    <x v="2"/>
    <s v="S-107"/>
    <s v="スリムアップローラー（脚用）"/>
    <x v="3"/>
    <n v="4500"/>
    <n v="1"/>
    <n v="4500"/>
  </r>
  <r>
    <n v="37"/>
    <x v="11"/>
    <n v="90012"/>
    <s v="岡本　祥子"/>
    <x v="5"/>
    <s v="B-503"/>
    <s v="サウナ式サポーター"/>
    <x v="0"/>
    <n v="7800"/>
    <n v="1"/>
    <n v="7800"/>
  </r>
  <r>
    <n v="38"/>
    <x v="11"/>
    <n v="90001"/>
    <s v="吉村　孝子"/>
    <x v="13"/>
    <s v="F-111"/>
    <s v="毎日1分！美白パック（20枚入り）"/>
    <x v="2"/>
    <n v="5000"/>
    <n v="1"/>
    <n v="5000"/>
  </r>
  <r>
    <n v="39"/>
    <x v="11"/>
    <n v="90001"/>
    <s v="吉村　孝子"/>
    <x v="13"/>
    <s v="S-205"/>
    <s v="セルライト撃退！"/>
    <x v="3"/>
    <n v="8500"/>
    <n v="1"/>
    <n v="8500"/>
  </r>
  <r>
    <n v="40"/>
    <x v="12"/>
    <n v="90003"/>
    <s v="近藤　みさき"/>
    <x v="9"/>
    <s v="D-210"/>
    <s v="ダイエッティー（30袋）"/>
    <x v="1"/>
    <n v="2800"/>
    <n v="1"/>
    <n v="2800"/>
  </r>
  <r>
    <n v="41"/>
    <x v="12"/>
    <n v="90009"/>
    <s v="堀見　暢子"/>
    <x v="10"/>
    <s v="F-005"/>
    <s v="つるつるフェイスソープ"/>
    <x v="2"/>
    <n v="2800"/>
    <n v="1"/>
    <n v="2800"/>
  </r>
  <r>
    <n v="42"/>
    <x v="12"/>
    <n v="90020"/>
    <s v="石川　里枝"/>
    <x v="4"/>
    <s v="S-201"/>
    <s v="ほっそりステッパー"/>
    <x v="3"/>
    <n v="12800"/>
    <n v="2"/>
    <n v="25600"/>
  </r>
  <r>
    <n v="43"/>
    <x v="13"/>
    <n v="90011"/>
    <s v="薙原　恵子"/>
    <x v="11"/>
    <s v="F-110"/>
    <s v="毎日1分！美白パック（10枚入り）"/>
    <x v="2"/>
    <n v="2700"/>
    <n v="1"/>
    <n v="2700"/>
  </r>
  <r>
    <n v="44"/>
    <x v="13"/>
    <n v="90003"/>
    <s v="近藤　みさき"/>
    <x v="9"/>
    <s v="F-111"/>
    <s v="毎日1分！美白パック（20枚入り）"/>
    <x v="2"/>
    <n v="5000"/>
    <n v="1"/>
    <n v="5000"/>
  </r>
  <r>
    <n v="45"/>
    <x v="13"/>
    <n v="90003"/>
    <s v="近藤　みさき"/>
    <x v="9"/>
    <s v="S-201"/>
    <s v="ほっそりステッパー"/>
    <x v="3"/>
    <n v="12800"/>
    <n v="2"/>
    <n v="25600"/>
  </r>
  <r>
    <n v="46"/>
    <x v="14"/>
    <n v="90021"/>
    <s v="伊藤　由里"/>
    <x v="15"/>
    <s v="D-007"/>
    <s v="アミノ酸deスリム"/>
    <x v="1"/>
    <n v="2000"/>
    <n v="1"/>
    <n v="2000"/>
  </r>
  <r>
    <n v="47"/>
    <x v="14"/>
    <n v="90009"/>
    <s v="堀見　暢子"/>
    <x v="10"/>
    <s v="S-106"/>
    <s v="スリムアップローラー（腕用）"/>
    <x v="3"/>
    <n v="3500"/>
    <n v="2"/>
    <n v="7000"/>
  </r>
  <r>
    <n v="48"/>
    <x v="15"/>
    <n v="90012"/>
    <s v="岡本　祥子"/>
    <x v="5"/>
    <s v="B-202"/>
    <s v="しっとりジェル（M）"/>
    <x v="0"/>
    <n v="3500"/>
    <n v="2"/>
    <n v="7000"/>
  </r>
  <r>
    <n v="49"/>
    <x v="15"/>
    <n v="90011"/>
    <s v="薙原　恵子"/>
    <x v="11"/>
    <s v="S-101"/>
    <s v="スマートレッグ"/>
    <x v="3"/>
    <n v="5600"/>
    <n v="1"/>
    <n v="5600"/>
  </r>
  <r>
    <n v="50"/>
    <x v="15"/>
    <n v="90011"/>
    <s v="薙原　恵子"/>
    <x v="11"/>
    <s v="S-307"/>
    <s v="おやすみマッサージャー"/>
    <x v="3"/>
    <n v="9800"/>
    <n v="1"/>
    <n v="9800"/>
  </r>
  <r>
    <n v="51"/>
    <x v="16"/>
    <n v="90002"/>
    <s v="金岡　まなみ"/>
    <x v="16"/>
    <s v="F-110"/>
    <s v="毎日1分！美白パック（10枚入り）"/>
    <x v="2"/>
    <n v="2700"/>
    <n v="1"/>
    <n v="2700"/>
  </r>
  <r>
    <n v="52"/>
    <x v="17"/>
    <n v="90012"/>
    <s v="岡本　祥子"/>
    <x v="5"/>
    <s v="F-200"/>
    <s v="エステサロンのローション"/>
    <x v="2"/>
    <n v="10000"/>
    <n v="1"/>
    <n v="10000"/>
  </r>
  <r>
    <n v="53"/>
    <x v="18"/>
    <n v="90019"/>
    <s v="沼田　由美子"/>
    <x v="8"/>
    <s v="S-307"/>
    <s v="おやすみマッサージャー"/>
    <x v="3"/>
    <n v="9800"/>
    <n v="1"/>
    <n v="9800"/>
  </r>
  <r>
    <n v="54"/>
    <x v="19"/>
    <n v="90003"/>
    <s v="近藤　みさき"/>
    <x v="9"/>
    <s v="B-202"/>
    <s v="しっとりジェル（M）"/>
    <x v="0"/>
    <n v="3500"/>
    <n v="1"/>
    <n v="3500"/>
  </r>
  <r>
    <n v="55"/>
    <x v="19"/>
    <n v="90006"/>
    <s v="安川　博美"/>
    <x v="7"/>
    <s v="D-210"/>
    <s v="ダイエッティー（30袋）"/>
    <x v="1"/>
    <n v="2800"/>
    <n v="2"/>
    <n v="5600"/>
  </r>
  <r>
    <n v="56"/>
    <x v="20"/>
    <n v="90015"/>
    <s v="三上　久美"/>
    <x v="3"/>
    <s v="S-101"/>
    <s v="スマートレッグ"/>
    <x v="3"/>
    <n v="5600"/>
    <n v="1"/>
    <n v="5600"/>
  </r>
  <r>
    <n v="57"/>
    <x v="21"/>
    <n v="90020"/>
    <s v="石川　里枝"/>
    <x v="4"/>
    <s v="F-005"/>
    <s v="つるつるフェイスソープ"/>
    <x v="2"/>
    <n v="2800"/>
    <n v="1"/>
    <n v="2800"/>
  </r>
  <r>
    <n v="58"/>
    <x v="22"/>
    <n v="90020"/>
    <s v="石川　里枝"/>
    <x v="4"/>
    <s v="F-111"/>
    <s v="毎日1分！美白パック（20枚入り）"/>
    <x v="2"/>
    <n v="5000"/>
    <n v="1"/>
    <n v="5000"/>
  </r>
  <r>
    <n v="59"/>
    <x v="22"/>
    <n v="90012"/>
    <s v="岡本　祥子"/>
    <x v="5"/>
    <s v="S-106"/>
    <s v="スリムアップローラー（腕用）"/>
    <x v="3"/>
    <n v="3500"/>
    <n v="5"/>
    <n v="17500"/>
  </r>
  <r>
    <n v="60"/>
    <x v="23"/>
    <n v="90015"/>
    <s v="三上　久美"/>
    <x v="3"/>
    <s v="D-007"/>
    <s v="アミノ酸deスリム"/>
    <x v="1"/>
    <n v="2000"/>
    <n v="2"/>
    <n v="4000"/>
  </r>
  <r>
    <n v="61"/>
    <x v="23"/>
    <n v="90016"/>
    <s v="諸岡　保美"/>
    <x v="7"/>
    <s v="F-110"/>
    <s v="毎日1分！美白パック（10枚入り）"/>
    <x v="2"/>
    <n v="2700"/>
    <n v="1"/>
    <n v="2700"/>
  </r>
  <r>
    <n v="62"/>
    <x v="23"/>
    <n v="90001"/>
    <s v="吉村　孝子"/>
    <x v="13"/>
    <s v="F-111"/>
    <s v="毎日1分！美白パック（20枚入り）"/>
    <x v="2"/>
    <n v="5000"/>
    <n v="1"/>
    <n v="5000"/>
  </r>
  <r>
    <n v="63"/>
    <x v="24"/>
    <n v="90008"/>
    <s v="笹本　祥子"/>
    <x v="1"/>
    <s v="B-503"/>
    <s v="サウナ式サポーター"/>
    <x v="0"/>
    <n v="7800"/>
    <n v="1"/>
    <n v="7800"/>
  </r>
  <r>
    <n v="64"/>
    <x v="24"/>
    <n v="90008"/>
    <s v="笹本　祥子"/>
    <x v="1"/>
    <s v="D-007"/>
    <s v="アミノ酸deスリム"/>
    <x v="1"/>
    <n v="2000"/>
    <n v="1"/>
    <n v="2000"/>
  </r>
  <r>
    <n v="65"/>
    <x v="25"/>
    <n v="90009"/>
    <s v="堀見　暢子"/>
    <x v="10"/>
    <s v="B-402"/>
    <s v="むくみ知らず（スプレー式）"/>
    <x v="0"/>
    <n v="2800"/>
    <n v="1"/>
    <n v="2800"/>
  </r>
  <r>
    <n v="66"/>
    <x v="25"/>
    <n v="90019"/>
    <s v="沼田　由美子"/>
    <x v="8"/>
    <s v="S-106"/>
    <s v="スリムアップローラー（腕用）"/>
    <x v="3"/>
    <n v="3500"/>
    <n v="5"/>
    <n v="17500"/>
  </r>
  <r>
    <n v="67"/>
    <x v="25"/>
    <n v="90001"/>
    <s v="吉村　孝子"/>
    <x v="13"/>
    <s v="S-205"/>
    <s v="セルライト撃退！"/>
    <x v="3"/>
    <n v="8500"/>
    <n v="2"/>
    <n v="17000"/>
  </r>
  <r>
    <n v="68"/>
    <x v="26"/>
    <n v="90017"/>
    <s v="榎並　恵美"/>
    <x v="17"/>
    <s v="D-101"/>
    <s v="こんにゃくダイエッター（30食）"/>
    <x v="1"/>
    <n v="3200"/>
    <n v="3"/>
    <n v="9600"/>
  </r>
  <r>
    <n v="69"/>
    <x v="26"/>
    <n v="90005"/>
    <s v="坂本　みさき"/>
    <x v="2"/>
    <s v="S-205"/>
    <s v="セルライト撃退！"/>
    <x v="3"/>
    <n v="8500"/>
    <n v="2"/>
    <n v="17000"/>
  </r>
  <r>
    <n v="70"/>
    <x v="27"/>
    <n v="90001"/>
    <s v="吉村　孝子"/>
    <x v="13"/>
    <s v="F-005"/>
    <s v="つるつるフェイスソープ"/>
    <x v="2"/>
    <n v="2800"/>
    <n v="3"/>
    <n v="8400"/>
  </r>
  <r>
    <n v="71"/>
    <x v="27"/>
    <n v="90020"/>
    <s v="石川　里枝"/>
    <x v="4"/>
    <s v="F-110"/>
    <s v="毎日1分！美白パック（10枚入り）"/>
    <x v="2"/>
    <n v="2700"/>
    <n v="1"/>
    <n v="2700"/>
  </r>
  <r>
    <n v="72"/>
    <x v="27"/>
    <n v="90011"/>
    <s v="薙原　恵子"/>
    <x v="11"/>
    <s v="S-205"/>
    <s v="セルライト撃退！"/>
    <x v="3"/>
    <n v="8500"/>
    <n v="2"/>
    <n v="17000"/>
  </r>
  <r>
    <n v="73"/>
    <x v="28"/>
    <n v="90012"/>
    <s v="岡本　祥子"/>
    <x v="5"/>
    <s v="B-607"/>
    <s v="オイルdeすべすべ"/>
    <x v="0"/>
    <n v="5500"/>
    <n v="2"/>
    <n v="11000"/>
  </r>
  <r>
    <n v="74"/>
    <x v="29"/>
    <n v="90011"/>
    <s v="薙原　恵子"/>
    <x v="11"/>
    <s v="F-200"/>
    <s v="エステサロンのローション"/>
    <x v="2"/>
    <n v="10000"/>
    <n v="1"/>
    <n v="10000"/>
  </r>
  <r>
    <n v="75"/>
    <x v="30"/>
    <n v="90004"/>
    <s v="村山　瞳"/>
    <x v="6"/>
    <s v="D-100"/>
    <s v="こんにゃくダイエッター（15食）"/>
    <x v="1"/>
    <n v="1700"/>
    <n v="1"/>
    <n v="1700"/>
  </r>
  <r>
    <n v="76"/>
    <x v="31"/>
    <n v="90013"/>
    <s v="横山　みゆき"/>
    <x v="12"/>
    <s v="B-201"/>
    <s v="しっとりジェル（L）"/>
    <x v="0"/>
    <n v="5000"/>
    <n v="2"/>
    <n v="10000"/>
  </r>
  <r>
    <n v="77"/>
    <x v="32"/>
    <n v="90014"/>
    <s v="白川　響子"/>
    <x v="14"/>
    <s v="F-007"/>
    <s v="すべすべフェイスソープ"/>
    <x v="2"/>
    <n v="2800"/>
    <n v="2"/>
    <n v="5600"/>
  </r>
  <r>
    <n v="78"/>
    <x v="33"/>
    <n v="90014"/>
    <s v="白川　響子"/>
    <x v="14"/>
    <s v="S-107"/>
    <s v="スリムアップローラー（脚用）"/>
    <x v="3"/>
    <n v="4500"/>
    <n v="1"/>
    <n v="4500"/>
  </r>
  <r>
    <n v="79"/>
    <x v="34"/>
    <n v="90016"/>
    <s v="諸岡　保美"/>
    <x v="7"/>
    <s v="D-101"/>
    <s v="こんにゃくダイエッター（30食）"/>
    <x v="1"/>
    <n v="3200"/>
    <n v="3"/>
    <n v="9600"/>
  </r>
  <r>
    <n v="80"/>
    <x v="35"/>
    <n v="90019"/>
    <s v="沼田　由美子"/>
    <x v="8"/>
    <s v="D-210"/>
    <s v="ダイエッティー（30袋）"/>
    <x v="1"/>
    <n v="2800"/>
    <n v="2"/>
    <n v="5600"/>
  </r>
  <r>
    <n v="81"/>
    <x v="36"/>
    <n v="90007"/>
    <s v="遠藤　美登里"/>
    <x v="0"/>
    <s v="F-005"/>
    <s v="つるつるフェイスソープ"/>
    <x v="2"/>
    <n v="2800"/>
    <n v="1"/>
    <n v="2800"/>
  </r>
  <r>
    <n v="82"/>
    <x v="37"/>
    <n v="90001"/>
    <s v="吉村　孝子"/>
    <x v="13"/>
    <s v="B-402"/>
    <s v="むくみ知らず（スプレー式）"/>
    <x v="0"/>
    <n v="2800"/>
    <n v="2"/>
    <n v="5600"/>
  </r>
  <r>
    <n v="83"/>
    <x v="37"/>
    <n v="90019"/>
    <s v="沼田　由美子"/>
    <x v="8"/>
    <s v="F-111"/>
    <s v="毎日1分！美白パック（20枚入り）"/>
    <x v="2"/>
    <n v="5000"/>
    <n v="1"/>
    <n v="5000"/>
  </r>
  <r>
    <n v="84"/>
    <x v="37"/>
    <n v="90012"/>
    <s v="岡本　祥子"/>
    <x v="5"/>
    <s v="S-201"/>
    <s v="ほっそりステッパー"/>
    <x v="3"/>
    <n v="12800"/>
    <n v="1"/>
    <n v="12800"/>
  </r>
  <r>
    <n v="85"/>
    <x v="38"/>
    <n v="90008"/>
    <s v="笹本　祥子"/>
    <x v="1"/>
    <s v="B-503"/>
    <s v="サウナ式サポーター"/>
    <x v="0"/>
    <n v="7800"/>
    <n v="1"/>
    <n v="7800"/>
  </r>
  <r>
    <n v="86"/>
    <x v="38"/>
    <n v="90016"/>
    <s v="諸岡　保美"/>
    <x v="7"/>
    <s v="F-007"/>
    <s v="すべすべフェイスソープ"/>
    <x v="2"/>
    <n v="2800"/>
    <n v="1"/>
    <n v="2800"/>
  </r>
  <r>
    <n v="87"/>
    <x v="38"/>
    <n v="90004"/>
    <s v="村山　瞳"/>
    <x v="6"/>
    <s v="S-107"/>
    <s v="スリムアップローラー（脚用）"/>
    <x v="3"/>
    <n v="4500"/>
    <n v="1"/>
    <n v="4500"/>
  </r>
  <r>
    <n v="88"/>
    <x v="39"/>
    <n v="90017"/>
    <s v="榎並　恵美"/>
    <x v="17"/>
    <s v="B-201"/>
    <s v="しっとりジェル（L）"/>
    <x v="0"/>
    <n v="5000"/>
    <n v="5"/>
    <n v="25000"/>
  </r>
  <r>
    <n v="89"/>
    <x v="39"/>
    <n v="90020"/>
    <s v="石川　里枝"/>
    <x v="4"/>
    <s v="F-110"/>
    <s v="毎日1分！美白パック（10枚入り）"/>
    <x v="2"/>
    <n v="2700"/>
    <n v="2"/>
    <n v="5400"/>
  </r>
  <r>
    <n v="90"/>
    <x v="39"/>
    <n v="90016"/>
    <s v="諸岡　保美"/>
    <x v="7"/>
    <s v="S-106"/>
    <s v="スリムアップローラー（腕用）"/>
    <x v="3"/>
    <n v="3500"/>
    <n v="1"/>
    <n v="3500"/>
  </r>
  <r>
    <n v="91"/>
    <x v="40"/>
    <n v="90006"/>
    <s v="安川　博美"/>
    <x v="7"/>
    <s v="B-402"/>
    <s v="むくみ知らず（スプレー式）"/>
    <x v="0"/>
    <n v="2800"/>
    <n v="1"/>
    <n v="2800"/>
  </r>
  <r>
    <n v="92"/>
    <x v="41"/>
    <n v="90015"/>
    <s v="三上　久美"/>
    <x v="3"/>
    <s v="B-201"/>
    <s v="しっとりジェル（L）"/>
    <x v="0"/>
    <n v="5000"/>
    <n v="1"/>
    <n v="5000"/>
  </r>
  <r>
    <n v="94"/>
    <x v="41"/>
    <n v="90015"/>
    <s v="三上　久美"/>
    <x v="3"/>
    <s v="S-107"/>
    <s v="スリムアップローラー（脚用）"/>
    <x v="3"/>
    <n v="4500"/>
    <n v="1"/>
    <n v="4500"/>
  </r>
  <r>
    <n v="93"/>
    <x v="41"/>
    <n v="90013"/>
    <s v="横山　みゆき"/>
    <x v="12"/>
    <s v="F-007"/>
    <s v="すべすべフェイスソープ"/>
    <x v="2"/>
    <n v="2800"/>
    <n v="2"/>
    <n v="5600"/>
  </r>
  <r>
    <n v="95"/>
    <x v="42"/>
    <n v="90003"/>
    <s v="近藤　みさき"/>
    <x v="9"/>
    <s v="B-607"/>
    <s v="オイルdeすべすべ"/>
    <x v="0"/>
    <n v="5500"/>
    <n v="3"/>
    <n v="16500"/>
  </r>
  <r>
    <n v="96"/>
    <x v="42"/>
    <n v="90021"/>
    <s v="伊藤　由里"/>
    <x v="15"/>
    <s v="D-100"/>
    <s v="こんにゃくダイエッター（15食）"/>
    <x v="1"/>
    <n v="1700"/>
    <n v="1"/>
    <n v="1700"/>
  </r>
  <r>
    <n v="97"/>
    <x v="43"/>
    <n v="90015"/>
    <s v="三上　久美"/>
    <x v="3"/>
    <s v="B-503"/>
    <s v="サウナ式サポーター"/>
    <x v="0"/>
    <n v="7800"/>
    <n v="1"/>
    <n v="7800"/>
  </r>
  <r>
    <n v="98"/>
    <x v="44"/>
    <n v="90015"/>
    <s v="三上　久美"/>
    <x v="3"/>
    <s v="B-202"/>
    <s v="しっとりジェル（M）"/>
    <x v="0"/>
    <n v="3500"/>
    <n v="2"/>
    <n v="7000"/>
  </r>
  <r>
    <n v="99"/>
    <x v="44"/>
    <n v="90021"/>
    <s v="伊藤　由里"/>
    <x v="15"/>
    <s v="S-101"/>
    <s v="スマートレッグ"/>
    <x v="3"/>
    <n v="5600"/>
    <n v="2"/>
    <n v="11200"/>
  </r>
  <r>
    <n v="100"/>
    <x v="44"/>
    <n v="90002"/>
    <s v="金岡　まなみ"/>
    <x v="16"/>
    <s v="S-205"/>
    <s v="セルライト撃退！"/>
    <x v="3"/>
    <n v="8500"/>
    <n v="1"/>
    <n v="8500"/>
  </r>
  <r>
    <n v="101"/>
    <x v="45"/>
    <n v="90015"/>
    <s v="三上　久美"/>
    <x v="3"/>
    <s v="F-005"/>
    <s v="つるつるフェイスソープ"/>
    <x v="2"/>
    <n v="2800"/>
    <n v="1"/>
    <n v="2800"/>
  </r>
  <r>
    <n v="102"/>
    <x v="46"/>
    <n v="90016"/>
    <s v="諸岡　保美"/>
    <x v="7"/>
    <s v="D-210"/>
    <s v="ダイエッティー（30袋）"/>
    <x v="1"/>
    <n v="2800"/>
    <n v="2"/>
    <n v="5600"/>
  </r>
  <r>
    <n v="103"/>
    <x v="46"/>
    <n v="90016"/>
    <s v="諸岡　保美"/>
    <x v="7"/>
    <s v="S-106"/>
    <s v="スリムアップローラー（腕用）"/>
    <x v="3"/>
    <n v="3500"/>
    <n v="1"/>
    <n v="3500"/>
  </r>
  <r>
    <n v="104"/>
    <x v="46"/>
    <n v="90013"/>
    <s v="横山　みゆき"/>
    <x v="12"/>
    <s v="S-201"/>
    <s v="ほっそりステッパー"/>
    <x v="3"/>
    <n v="12800"/>
    <n v="1"/>
    <n v="12800"/>
  </r>
  <r>
    <n v="105"/>
    <x v="46"/>
    <n v="90002"/>
    <s v="金岡　まなみ"/>
    <x v="16"/>
    <s v="S-201"/>
    <s v="ほっそりステッパー"/>
    <x v="3"/>
    <n v="12800"/>
    <n v="1"/>
    <n v="12800"/>
  </r>
  <r>
    <n v="106"/>
    <x v="47"/>
    <n v="90011"/>
    <s v="薙原　恵子"/>
    <x v="11"/>
    <s v="D-007"/>
    <s v="アミノ酸deスリム"/>
    <x v="1"/>
    <n v="2000"/>
    <n v="1"/>
    <n v="2000"/>
  </r>
  <r>
    <n v="107"/>
    <x v="48"/>
    <n v="90016"/>
    <s v="諸岡　保美"/>
    <x v="7"/>
    <s v="S-205"/>
    <s v="セルライト撃退！"/>
    <x v="3"/>
    <n v="8500"/>
    <n v="1"/>
    <n v="8500"/>
  </r>
  <r>
    <n v="108"/>
    <x v="49"/>
    <n v="90001"/>
    <s v="吉村　孝子"/>
    <x v="13"/>
    <s v="F-111"/>
    <s v="毎日1分！美白パック（20枚入り）"/>
    <x v="2"/>
    <n v="5000"/>
    <n v="1"/>
    <n v="5000"/>
  </r>
  <r>
    <n v="109"/>
    <x v="50"/>
    <n v="90011"/>
    <s v="薙原　恵子"/>
    <x v="11"/>
    <s v="D-210"/>
    <s v="ダイエッティー（30袋）"/>
    <x v="1"/>
    <n v="2800"/>
    <n v="1"/>
    <n v="2800"/>
  </r>
  <r>
    <n v="110"/>
    <x v="50"/>
    <n v="90001"/>
    <s v="吉村　孝子"/>
    <x v="13"/>
    <s v="F-005"/>
    <s v="つるつるフェイスソープ"/>
    <x v="2"/>
    <n v="2800"/>
    <n v="1"/>
    <n v="2800"/>
  </r>
  <r>
    <n v="113"/>
    <x v="50"/>
    <n v="90001"/>
    <s v="吉村　孝子"/>
    <x v="13"/>
    <s v="S-201"/>
    <s v="ほっそりステッパー"/>
    <x v="3"/>
    <n v="12800"/>
    <n v="2"/>
    <n v="25600"/>
  </r>
  <r>
    <n v="111"/>
    <x v="50"/>
    <n v="90017"/>
    <s v="榎並　恵美"/>
    <x v="17"/>
    <s v="F-110"/>
    <s v="毎日1分！美白パック（10枚入り）"/>
    <x v="2"/>
    <n v="2700"/>
    <n v="1"/>
    <n v="2700"/>
  </r>
  <r>
    <n v="112"/>
    <x v="50"/>
    <n v="90012"/>
    <s v="岡本　祥子"/>
    <x v="5"/>
    <s v="S-201"/>
    <s v="ほっそりステッパー"/>
    <x v="3"/>
    <n v="12800"/>
    <n v="2"/>
    <n v="25600"/>
  </r>
  <r>
    <n v="114"/>
    <x v="50"/>
    <n v="90005"/>
    <s v="坂本　みさき"/>
    <x v="2"/>
    <s v="S-205"/>
    <s v="セルライト撃退！"/>
    <x v="3"/>
    <n v="8500"/>
    <n v="1"/>
    <n v="8500"/>
  </r>
  <r>
    <n v="115"/>
    <x v="51"/>
    <n v="90011"/>
    <s v="薙原　恵子"/>
    <x v="11"/>
    <s v="F-111"/>
    <s v="毎日1分！美白パック（20枚入り）"/>
    <x v="2"/>
    <n v="5000"/>
    <n v="1"/>
    <n v="5000"/>
  </r>
  <r>
    <n v="116"/>
    <x v="52"/>
    <n v="90002"/>
    <s v="金岡　まなみ"/>
    <x v="16"/>
    <s v="D-007"/>
    <s v="アミノ酸deスリム"/>
    <x v="1"/>
    <n v="2000"/>
    <n v="1"/>
    <n v="2000"/>
  </r>
  <r>
    <n v="117"/>
    <x v="52"/>
    <n v="90003"/>
    <s v="近藤　みさき"/>
    <x v="9"/>
    <s v="S-106"/>
    <s v="スリムアップローラー（腕用）"/>
    <x v="3"/>
    <n v="3500"/>
    <n v="2"/>
    <n v="7000"/>
  </r>
  <r>
    <n v="118"/>
    <x v="52"/>
    <n v="90008"/>
    <s v="笹本　祥子"/>
    <x v="1"/>
    <s v="S-307"/>
    <s v="おやすみマッサージャー"/>
    <x v="3"/>
    <n v="9800"/>
    <n v="1"/>
    <n v="9800"/>
  </r>
  <r>
    <n v="119"/>
    <x v="53"/>
    <n v="90011"/>
    <s v="薙原　恵子"/>
    <x v="11"/>
    <s v="B-202"/>
    <s v="しっとりジェル（M）"/>
    <x v="0"/>
    <n v="3500"/>
    <n v="2"/>
    <n v="7000"/>
  </r>
  <r>
    <n v="120"/>
    <x v="54"/>
    <n v="90005"/>
    <s v="坂本　みさき"/>
    <x v="2"/>
    <s v="B-202"/>
    <s v="しっとりジェル（M）"/>
    <x v="0"/>
    <n v="3500"/>
    <n v="1"/>
    <n v="3500"/>
  </r>
  <r>
    <n v="121"/>
    <x v="54"/>
    <n v="90004"/>
    <s v="村山　瞳"/>
    <x v="6"/>
    <s v="D-210"/>
    <s v="ダイエッティー（30袋）"/>
    <x v="1"/>
    <n v="2800"/>
    <n v="2"/>
    <n v="5600"/>
  </r>
  <r>
    <n v="122"/>
    <x v="54"/>
    <n v="90021"/>
    <s v="伊藤　由里"/>
    <x v="15"/>
    <s v="F-110"/>
    <s v="毎日1分！美白パック（10枚入り）"/>
    <x v="2"/>
    <n v="2700"/>
    <n v="1"/>
    <n v="2700"/>
  </r>
  <r>
    <n v="123"/>
    <x v="54"/>
    <n v="90004"/>
    <s v="村山　瞳"/>
    <x v="6"/>
    <s v="F-200"/>
    <s v="エステサロンのローション"/>
    <x v="2"/>
    <n v="10000"/>
    <n v="1"/>
    <n v="10000"/>
  </r>
  <r>
    <n v="124"/>
    <x v="54"/>
    <n v="90004"/>
    <s v="村山　瞳"/>
    <x v="6"/>
    <s v="S-101"/>
    <s v="スマートレッグ"/>
    <x v="3"/>
    <n v="5600"/>
    <n v="1"/>
    <n v="5600"/>
  </r>
  <r>
    <n v="125"/>
    <x v="54"/>
    <n v="90013"/>
    <s v="横山　みゆき"/>
    <x v="12"/>
    <s v="S-307"/>
    <s v="おやすみマッサージャー"/>
    <x v="3"/>
    <n v="9800"/>
    <n v="1"/>
    <n v="9800"/>
  </r>
  <r>
    <n v="126"/>
    <x v="55"/>
    <n v="90008"/>
    <s v="笹本　祥子"/>
    <x v="1"/>
    <s v="S-101"/>
    <s v="スマートレッグ"/>
    <x v="3"/>
    <n v="5600"/>
    <n v="1"/>
    <n v="5600"/>
  </r>
  <r>
    <n v="127"/>
    <x v="56"/>
    <n v="90007"/>
    <s v="遠藤　美登里"/>
    <x v="0"/>
    <s v="F-005"/>
    <s v="つるつるフェイスソープ"/>
    <x v="2"/>
    <n v="2800"/>
    <n v="1"/>
    <n v="2800"/>
  </r>
  <r>
    <n v="128"/>
    <x v="56"/>
    <n v="90014"/>
    <s v="白川　響子"/>
    <x v="14"/>
    <s v="F-111"/>
    <s v="毎日1分！美白パック（20枚入り）"/>
    <x v="2"/>
    <n v="5000"/>
    <n v="1"/>
    <n v="5000"/>
  </r>
  <r>
    <n v="129"/>
    <x v="56"/>
    <n v="90007"/>
    <s v="遠藤　美登里"/>
    <x v="0"/>
    <s v="S-106"/>
    <s v="スリムアップローラー（腕用）"/>
    <x v="3"/>
    <n v="3500"/>
    <n v="5"/>
    <n v="17500"/>
  </r>
  <r>
    <n v="130"/>
    <x v="57"/>
    <n v="90011"/>
    <s v="薙原　恵子"/>
    <x v="11"/>
    <s v="D-007"/>
    <s v="アミノ酸deスリム"/>
    <x v="1"/>
    <n v="2000"/>
    <n v="2"/>
    <n v="4000"/>
  </r>
  <r>
    <n v="131"/>
    <x v="57"/>
    <n v="90016"/>
    <s v="諸岡　保美"/>
    <x v="7"/>
    <s v="D-007"/>
    <s v="アミノ酸deスリム"/>
    <x v="1"/>
    <n v="2000"/>
    <n v="1"/>
    <n v="2000"/>
  </r>
  <r>
    <n v="132"/>
    <x v="57"/>
    <n v="90015"/>
    <s v="三上　久美"/>
    <x v="3"/>
    <s v="F-110"/>
    <s v="毎日1分！美白パック（10枚入り）"/>
    <x v="2"/>
    <n v="2700"/>
    <n v="1"/>
    <n v="2700"/>
  </r>
  <r>
    <n v="133"/>
    <x v="57"/>
    <n v="90014"/>
    <s v="白川　響子"/>
    <x v="14"/>
    <s v="F-111"/>
    <s v="毎日1分！美白パック（20枚入り）"/>
    <x v="2"/>
    <n v="5000"/>
    <n v="1"/>
    <n v="5000"/>
  </r>
  <r>
    <n v="134"/>
    <x v="58"/>
    <n v="90005"/>
    <s v="坂本　みさき"/>
    <x v="2"/>
    <s v="B-503"/>
    <s v="サウナ式サポーター"/>
    <x v="0"/>
    <n v="7800"/>
    <n v="1"/>
    <n v="7800"/>
  </r>
  <r>
    <n v="135"/>
    <x v="58"/>
    <n v="90015"/>
    <s v="三上　久美"/>
    <x v="3"/>
    <s v="S-106"/>
    <s v="スリムアップローラー（腕用）"/>
    <x v="3"/>
    <n v="3500"/>
    <n v="5"/>
    <n v="17500"/>
  </r>
  <r>
    <n v="136"/>
    <x v="59"/>
    <n v="90011"/>
    <s v="薙原　恵子"/>
    <x v="11"/>
    <s v="S-205"/>
    <s v="セルライト撃退！"/>
    <x v="3"/>
    <n v="8500"/>
    <n v="2"/>
    <n v="17000"/>
  </r>
  <r>
    <n v="137"/>
    <x v="60"/>
    <n v="90015"/>
    <s v="三上　久美"/>
    <x v="3"/>
    <s v="B-402"/>
    <s v="むくみ知らず（スプレー式）"/>
    <x v="0"/>
    <n v="2800"/>
    <n v="1"/>
    <n v="2800"/>
  </r>
  <r>
    <n v="138"/>
    <x v="60"/>
    <n v="90020"/>
    <s v="石川　里枝"/>
    <x v="4"/>
    <s v="D-101"/>
    <s v="こんにゃくダイエッター（30食）"/>
    <x v="1"/>
    <n v="3200"/>
    <n v="3"/>
    <n v="9600"/>
  </r>
  <r>
    <n v="139"/>
    <x v="60"/>
    <n v="90001"/>
    <s v="吉村　孝子"/>
    <x v="13"/>
    <s v="F-110"/>
    <s v="毎日1分！美白パック（10枚入り）"/>
    <x v="2"/>
    <n v="2700"/>
    <n v="1"/>
    <n v="2700"/>
  </r>
  <r>
    <n v="140"/>
    <x v="60"/>
    <n v="90017"/>
    <s v="榎並　恵美"/>
    <x v="17"/>
    <s v="S-205"/>
    <s v="セルライト撃退！"/>
    <x v="3"/>
    <n v="8500"/>
    <n v="2"/>
    <n v="17000"/>
  </r>
  <r>
    <n v="141"/>
    <x v="61"/>
    <n v="90002"/>
    <s v="金岡　まなみ"/>
    <x v="16"/>
    <s v="B-607"/>
    <s v="オイルdeすべすべ"/>
    <x v="0"/>
    <n v="5500"/>
    <n v="2"/>
    <n v="11000"/>
  </r>
  <r>
    <n v="142"/>
    <x v="61"/>
    <n v="90019"/>
    <s v="沼田　由美子"/>
    <x v="8"/>
    <s v="F-005"/>
    <s v="つるつるフェイスソープ"/>
    <x v="2"/>
    <n v="2800"/>
    <n v="3"/>
    <n v="8400"/>
  </r>
  <r>
    <n v="143"/>
    <x v="61"/>
    <n v="90003"/>
    <s v="近藤　みさき"/>
    <x v="9"/>
    <s v="S-205"/>
    <s v="セルライト撃退！"/>
    <x v="3"/>
    <n v="8500"/>
    <n v="2"/>
    <n v="17000"/>
  </r>
  <r>
    <n v="144"/>
    <x v="62"/>
    <n v="90019"/>
    <s v="沼田　由美子"/>
    <x v="8"/>
    <s v="D-100"/>
    <s v="こんにゃくダイエッター（15食）"/>
    <x v="1"/>
    <n v="1700"/>
    <n v="1"/>
    <n v="1700"/>
  </r>
  <r>
    <n v="145"/>
    <x v="62"/>
    <n v="90009"/>
    <s v="堀見　暢子"/>
    <x v="10"/>
    <s v="F-200"/>
    <s v="エステサロンのローション"/>
    <x v="2"/>
    <n v="10000"/>
    <n v="1"/>
    <n v="10000"/>
  </r>
  <r>
    <n v="146"/>
    <x v="63"/>
    <n v="90015"/>
    <s v="三上　久美"/>
    <x v="3"/>
    <s v="B-201"/>
    <s v="しっとりジェル（L）"/>
    <x v="0"/>
    <n v="5000"/>
    <n v="2"/>
    <n v="10000"/>
  </r>
  <r>
    <n v="147"/>
    <x v="63"/>
    <n v="90021"/>
    <s v="伊藤　由里"/>
    <x v="15"/>
    <s v="B-607"/>
    <s v="オイルdeすべすべ"/>
    <x v="0"/>
    <n v="5500"/>
    <n v="3"/>
    <n v="16500"/>
  </r>
  <r>
    <n v="148"/>
    <x v="63"/>
    <n v="90002"/>
    <s v="金岡　まなみ"/>
    <x v="16"/>
    <s v="F-007"/>
    <s v="すべすべフェイスソープ"/>
    <x v="2"/>
    <n v="2800"/>
    <n v="2"/>
    <n v="5600"/>
  </r>
  <r>
    <n v="149"/>
    <x v="63"/>
    <n v="90011"/>
    <s v="薙原　恵子"/>
    <x v="11"/>
    <s v="S-107"/>
    <s v="スリムアップローラー（脚用）"/>
    <x v="3"/>
    <n v="4500"/>
    <n v="1"/>
    <n v="4500"/>
  </r>
  <r>
    <n v="150"/>
    <x v="64"/>
    <n v="90018"/>
    <s v="立川　晴香"/>
    <x v="10"/>
    <s v="B-202"/>
    <s v="しっとりジェル（M）"/>
    <x v="0"/>
    <n v="3500"/>
    <n v="2"/>
    <n v="7000"/>
  </r>
  <r>
    <n v="151"/>
    <x v="64"/>
    <n v="90004"/>
    <s v="村山　瞳"/>
    <x v="6"/>
    <s v="B-503"/>
    <s v="サウナ式サポーター"/>
    <x v="0"/>
    <n v="7800"/>
    <n v="1"/>
    <n v="7800"/>
  </r>
  <r>
    <n v="152"/>
    <x v="64"/>
    <n v="90005"/>
    <s v="坂本　みさき"/>
    <x v="2"/>
    <s v="D-100"/>
    <s v="こんにゃくダイエッター（15食）"/>
    <x v="1"/>
    <n v="1700"/>
    <n v="1"/>
    <n v="1700"/>
  </r>
  <r>
    <n v="153"/>
    <x v="64"/>
    <n v="90003"/>
    <s v="近藤　みさき"/>
    <x v="9"/>
    <s v="S-101"/>
    <s v="スマートレッグ"/>
    <x v="3"/>
    <n v="5600"/>
    <n v="2"/>
    <n v="11200"/>
  </r>
  <r>
    <n v="154"/>
    <x v="65"/>
    <n v="90011"/>
    <s v="薙原　恵子"/>
    <x v="11"/>
    <s v="B-201"/>
    <s v="しっとりジェル（L）"/>
    <x v="0"/>
    <n v="5000"/>
    <n v="5"/>
    <n v="25000"/>
  </r>
  <r>
    <n v="155"/>
    <x v="65"/>
    <n v="90018"/>
    <s v="立川　晴香"/>
    <x v="10"/>
    <s v="D-101"/>
    <s v="こんにゃくダイエッター（30食）"/>
    <x v="1"/>
    <n v="3200"/>
    <n v="3"/>
    <n v="9600"/>
  </r>
  <r>
    <n v="156"/>
    <x v="65"/>
    <n v="90012"/>
    <s v="岡本　祥子"/>
    <x v="5"/>
    <s v="F-005"/>
    <s v="つるつるフェイスソープ"/>
    <x v="2"/>
    <n v="2800"/>
    <n v="1"/>
    <n v="2800"/>
  </r>
  <r>
    <n v="157"/>
    <x v="65"/>
    <n v="90015"/>
    <s v="三上　久美"/>
    <x v="3"/>
    <s v="S-106"/>
    <s v="スリムアップローラー（腕用）"/>
    <x v="3"/>
    <n v="3500"/>
    <n v="1"/>
    <n v="3500"/>
  </r>
  <r>
    <n v="158"/>
    <x v="65"/>
    <n v="90012"/>
    <s v="岡本　祥子"/>
    <x v="5"/>
    <s v="S-201"/>
    <s v="ほっそりステッパー"/>
    <x v="3"/>
    <n v="12800"/>
    <n v="1"/>
    <n v="12800"/>
  </r>
  <r>
    <n v="159"/>
    <x v="65"/>
    <n v="90005"/>
    <s v="坂本　みさき"/>
    <x v="2"/>
    <s v="S-205"/>
    <s v="セルライト撃退！"/>
    <x v="3"/>
    <n v="8500"/>
    <n v="1"/>
    <n v="8500"/>
  </r>
  <r>
    <n v="160"/>
    <x v="66"/>
    <n v="90015"/>
    <s v="三上　久美"/>
    <x v="3"/>
    <s v="B-201"/>
    <s v="しっとりジェル（L）"/>
    <x v="0"/>
    <n v="5000"/>
    <n v="1"/>
    <n v="5000"/>
  </r>
  <r>
    <n v="161"/>
    <x v="66"/>
    <n v="90017"/>
    <s v="榎並　恵美"/>
    <x v="17"/>
    <s v="B-402"/>
    <s v="むくみ知らず（スプレー式）"/>
    <x v="0"/>
    <n v="2800"/>
    <n v="1"/>
    <n v="2800"/>
  </r>
  <r>
    <n v="162"/>
    <x v="66"/>
    <n v="90020"/>
    <s v="石川　里枝"/>
    <x v="4"/>
    <s v="F-007"/>
    <s v="すべすべフェイスソープ"/>
    <x v="2"/>
    <n v="2800"/>
    <n v="2"/>
    <n v="5600"/>
  </r>
  <r>
    <n v="163"/>
    <x v="66"/>
    <n v="90006"/>
    <s v="安川　博美"/>
    <x v="7"/>
    <s v="F-110"/>
    <s v="毎日1分！美白パック（10枚入り）"/>
    <x v="2"/>
    <n v="2700"/>
    <n v="2"/>
    <n v="5400"/>
  </r>
  <r>
    <n v="164"/>
    <x v="67"/>
    <n v="90006"/>
    <s v="安川　博美"/>
    <x v="7"/>
    <s v="S-106"/>
    <s v="スリムアップローラー（腕用）"/>
    <x v="3"/>
    <n v="3500"/>
    <n v="1"/>
    <n v="3500"/>
  </r>
  <r>
    <n v="165"/>
    <x v="67"/>
    <n v="90012"/>
    <s v="岡本　祥子"/>
    <x v="5"/>
    <s v="S-107"/>
    <s v="スリムアップローラー（脚用）"/>
    <x v="3"/>
    <n v="4500"/>
    <n v="1"/>
    <n v="4500"/>
  </r>
  <r>
    <n v="166"/>
    <x v="68"/>
    <n v="90011"/>
    <s v="薙原　恵子"/>
    <x v="11"/>
    <s v="D-210"/>
    <s v="ダイエッティー（30袋）"/>
    <x v="1"/>
    <n v="2800"/>
    <n v="2"/>
    <n v="5600"/>
  </r>
  <r>
    <n v="167"/>
    <x v="69"/>
    <n v="90020"/>
    <s v="石川　里枝"/>
    <x v="4"/>
    <s v="D-007"/>
    <s v="アミノ酸deスリム"/>
    <x v="1"/>
    <n v="2000"/>
    <n v="1"/>
    <n v="2000"/>
  </r>
  <r>
    <n v="168"/>
    <x v="69"/>
    <n v="90009"/>
    <s v="堀見　暢子"/>
    <x v="10"/>
    <s v="S-201"/>
    <s v="ほっそりステッパー"/>
    <x v="3"/>
    <n v="12800"/>
    <n v="1"/>
    <n v="12800"/>
  </r>
  <r>
    <n v="169"/>
    <x v="69"/>
    <n v="90018"/>
    <s v="立川　晴香"/>
    <x v="10"/>
    <s v="S-205"/>
    <s v="セルライト撃退！"/>
    <x v="3"/>
    <n v="8500"/>
    <n v="1"/>
    <n v="8500"/>
  </r>
  <r>
    <n v="170"/>
    <x v="70"/>
    <n v="90014"/>
    <s v="白川　響子"/>
    <x v="14"/>
    <s v="D-210"/>
    <s v="ダイエッティー（30袋）"/>
    <x v="1"/>
    <n v="2800"/>
    <n v="2"/>
    <n v="5600"/>
  </r>
  <r>
    <n v="171"/>
    <x v="70"/>
    <n v="90008"/>
    <s v="笹本　祥子"/>
    <x v="1"/>
    <s v="F-005"/>
    <s v="つるつるフェイスソープ"/>
    <x v="2"/>
    <n v="2800"/>
    <n v="1"/>
    <n v="2800"/>
  </r>
  <r>
    <n v="172"/>
    <x v="70"/>
    <n v="90007"/>
    <s v="遠藤　美登里"/>
    <x v="0"/>
    <s v="S-201"/>
    <s v="ほっそりステッパー"/>
    <x v="3"/>
    <n v="12800"/>
    <n v="1"/>
    <n v="12800"/>
  </r>
  <r>
    <n v="173"/>
    <x v="71"/>
    <n v="90015"/>
    <s v="三上　久美"/>
    <x v="3"/>
    <s v="B-402"/>
    <s v="むくみ知らず（スプレー式）"/>
    <x v="0"/>
    <n v="2800"/>
    <n v="2"/>
    <n v="5600"/>
  </r>
  <r>
    <n v="174"/>
    <x v="71"/>
    <n v="90016"/>
    <s v="諸岡　保美"/>
    <x v="7"/>
    <s v="F-007"/>
    <s v="すべすべフェイスソープ"/>
    <x v="2"/>
    <n v="2800"/>
    <n v="1"/>
    <n v="2800"/>
  </r>
  <r>
    <n v="175"/>
    <x v="71"/>
    <n v="90007"/>
    <s v="遠藤　美登里"/>
    <x v="0"/>
    <s v="F-111"/>
    <s v="毎日1分！美白パック（20枚入り）"/>
    <x v="2"/>
    <n v="5000"/>
    <n v="1"/>
    <n v="5000"/>
  </r>
  <r>
    <n v="176"/>
    <x v="71"/>
    <n v="90004"/>
    <s v="村山　瞳"/>
    <x v="6"/>
    <s v="S-107"/>
    <s v="スリムアップローラー（脚用）"/>
    <x v="3"/>
    <n v="4500"/>
    <n v="1"/>
    <n v="4500"/>
  </r>
  <r>
    <n v="177"/>
    <x v="72"/>
    <n v="90009"/>
    <s v="堀見　暢子"/>
    <x v="10"/>
    <s v="B-503"/>
    <s v="サウナ式サポーター"/>
    <x v="0"/>
    <n v="7800"/>
    <n v="1"/>
    <n v="7800"/>
  </r>
  <r>
    <n v="178"/>
    <x v="72"/>
    <n v="90004"/>
    <s v="村山　瞳"/>
    <x v="6"/>
    <s v="F-111"/>
    <s v="毎日1分！美白パック（20枚入り）"/>
    <x v="2"/>
    <n v="5000"/>
    <n v="1"/>
    <n v="5000"/>
  </r>
  <r>
    <n v="179"/>
    <x v="72"/>
    <n v="90002"/>
    <s v="金岡　まなみ"/>
    <x v="16"/>
    <s v="S-205"/>
    <s v="セルライト撃退！"/>
    <x v="3"/>
    <n v="8500"/>
    <n v="1"/>
    <n v="8500"/>
  </r>
  <r>
    <n v="180"/>
    <x v="73"/>
    <n v="90014"/>
    <s v="白川　響子"/>
    <x v="14"/>
    <s v="D-210"/>
    <s v="ダイエッティー（30袋）"/>
    <x v="1"/>
    <n v="2800"/>
    <n v="1"/>
    <n v="2800"/>
  </r>
  <r>
    <n v="181"/>
    <x v="73"/>
    <n v="90020"/>
    <s v="石川　里枝"/>
    <x v="4"/>
    <s v="F-005"/>
    <s v="つるつるフェイスソープ"/>
    <x v="2"/>
    <n v="2800"/>
    <n v="1"/>
    <n v="2800"/>
  </r>
  <r>
    <n v="182"/>
    <x v="73"/>
    <n v="90002"/>
    <s v="金岡　まなみ"/>
    <x v="16"/>
    <s v="S-201"/>
    <s v="ほっそりステッパー"/>
    <x v="3"/>
    <n v="12800"/>
    <n v="2"/>
    <n v="25600"/>
  </r>
  <r>
    <n v="183"/>
    <x v="74"/>
    <n v="90018"/>
    <s v="立川　晴香"/>
    <x v="10"/>
    <s v="F-110"/>
    <s v="毎日1分！美白パック（10枚入り）"/>
    <x v="2"/>
    <n v="2700"/>
    <n v="1"/>
    <n v="2700"/>
  </r>
  <r>
    <n v="184"/>
    <x v="74"/>
    <n v="90015"/>
    <s v="三上　久美"/>
    <x v="3"/>
    <s v="F-111"/>
    <s v="毎日1分！美白パック（20枚入り）"/>
    <x v="2"/>
    <n v="5000"/>
    <n v="1"/>
    <n v="5000"/>
  </r>
  <r>
    <n v="185"/>
    <x v="74"/>
    <n v="90003"/>
    <s v="近藤　みさき"/>
    <x v="9"/>
    <s v="S-201"/>
    <s v="ほっそりステッパー"/>
    <x v="3"/>
    <n v="12800"/>
    <n v="2"/>
    <n v="25600"/>
  </r>
  <r>
    <n v="186"/>
    <x v="75"/>
    <n v="90006"/>
    <s v="安川　博美"/>
    <x v="7"/>
    <s v="D-007"/>
    <s v="アミノ酸deスリム"/>
    <x v="1"/>
    <n v="2000"/>
    <n v="1"/>
    <n v="2000"/>
  </r>
  <r>
    <n v="187"/>
    <x v="75"/>
    <n v="90008"/>
    <s v="笹本　祥子"/>
    <x v="1"/>
    <s v="S-106"/>
    <s v="スリムアップローラー（腕用）"/>
    <x v="3"/>
    <n v="3500"/>
    <n v="2"/>
    <n v="7000"/>
  </r>
  <r>
    <n v="188"/>
    <x v="76"/>
    <n v="90002"/>
    <s v="金岡　まなみ"/>
    <x v="16"/>
    <s v="B-202"/>
    <s v="しっとりジェル（M）"/>
    <x v="0"/>
    <n v="3500"/>
    <n v="2"/>
    <n v="7000"/>
  </r>
  <r>
    <n v="189"/>
    <x v="76"/>
    <n v="90002"/>
    <s v="金岡　まなみ"/>
    <x v="16"/>
    <s v="S-101"/>
    <s v="スマートレッグ"/>
    <x v="3"/>
    <n v="5600"/>
    <n v="1"/>
    <n v="5600"/>
  </r>
  <r>
    <n v="190"/>
    <x v="76"/>
    <n v="90005"/>
    <s v="坂本　みさき"/>
    <x v="2"/>
    <s v="S-307"/>
    <s v="おやすみマッサージャー"/>
    <x v="3"/>
    <n v="9800"/>
    <n v="1"/>
    <n v="9800"/>
  </r>
  <r>
    <n v="191"/>
    <x v="77"/>
    <n v="90020"/>
    <s v="石川　里枝"/>
    <x v="4"/>
    <s v="F-110"/>
    <s v="毎日1分！美白パック（10枚入り）"/>
    <x v="2"/>
    <n v="2700"/>
    <n v="1"/>
    <n v="2700"/>
  </r>
  <r>
    <n v="192"/>
    <x v="78"/>
    <n v="90009"/>
    <s v="堀見　暢子"/>
    <x v="10"/>
    <s v="F-200"/>
    <s v="エステサロンのローション"/>
    <x v="2"/>
    <n v="10000"/>
    <n v="1"/>
    <n v="10000"/>
  </r>
  <r>
    <n v="193"/>
    <x v="79"/>
    <n v="90003"/>
    <s v="近藤　みさき"/>
    <x v="9"/>
    <s v="S-307"/>
    <s v="おやすみマッサージャー"/>
    <x v="3"/>
    <n v="9800"/>
    <n v="1"/>
    <n v="9800"/>
  </r>
  <r>
    <n v="194"/>
    <x v="80"/>
    <n v="90009"/>
    <s v="堀見　暢子"/>
    <x v="10"/>
    <s v="B-202"/>
    <s v="しっとりジェル（M）"/>
    <x v="0"/>
    <n v="3500"/>
    <n v="1"/>
    <n v="3500"/>
  </r>
  <r>
    <n v="195"/>
    <x v="80"/>
    <n v="90008"/>
    <s v="笹本　祥子"/>
    <x v="1"/>
    <s v="D-210"/>
    <s v="ダイエッティー（30袋）"/>
    <x v="1"/>
    <n v="2800"/>
    <n v="2"/>
    <n v="5600"/>
  </r>
  <r>
    <n v="197"/>
    <x v="81"/>
    <n v="90012"/>
    <s v="岡本　祥子"/>
    <x v="5"/>
    <s v="S-101"/>
    <s v="スマートレッグ"/>
    <x v="3"/>
    <n v="5600"/>
    <n v="1"/>
    <n v="5600"/>
  </r>
  <r>
    <n v="198"/>
    <x v="82"/>
    <n v="90017"/>
    <s v="榎並　恵美"/>
    <x v="17"/>
    <s v="F-005"/>
    <s v="つるつるフェイスソープ"/>
    <x v="2"/>
    <n v="2800"/>
    <n v="1"/>
    <n v="2800"/>
  </r>
  <r>
    <n v="199"/>
    <x v="83"/>
    <n v="90012"/>
    <s v="岡本　祥子"/>
    <x v="5"/>
    <s v="F-111"/>
    <s v="毎日1分！美白パック（20枚入り）"/>
    <x v="2"/>
    <n v="5000"/>
    <n v="1"/>
    <n v="5000"/>
  </r>
  <r>
    <n v="200"/>
    <x v="83"/>
    <n v="90009"/>
    <s v="堀見　暢子"/>
    <x v="10"/>
    <s v="S-106"/>
    <s v="スリムアップローラー（腕用）"/>
    <x v="3"/>
    <n v="3500"/>
    <n v="5"/>
    <n v="17500"/>
  </r>
  <r>
    <n v="201"/>
    <x v="84"/>
    <n v="90015"/>
    <s v="三上　久美"/>
    <x v="3"/>
    <s v="D-007"/>
    <s v="アミノ酸deスリム"/>
    <x v="1"/>
    <n v="2000"/>
    <n v="2"/>
    <n v="4000"/>
  </r>
  <r>
    <n v="203"/>
    <x v="84"/>
    <n v="90015"/>
    <s v="三上　久美"/>
    <x v="3"/>
    <s v="F-111"/>
    <s v="毎日1分！美白パック（20枚入り）"/>
    <x v="2"/>
    <n v="5000"/>
    <n v="1"/>
    <n v="5000"/>
  </r>
  <r>
    <n v="202"/>
    <x v="84"/>
    <n v="90012"/>
    <s v="岡本　祥子"/>
    <x v="5"/>
    <s v="F-110"/>
    <s v="毎日1分！美白パック（10枚入り）"/>
    <x v="2"/>
    <n v="2700"/>
    <n v="1"/>
    <n v="2700"/>
  </r>
  <r>
    <n v="204"/>
    <x v="85"/>
    <n v="90004"/>
    <s v="村山　瞳"/>
    <x v="6"/>
    <s v="B-503"/>
    <s v="サウナ式サポーター"/>
    <x v="0"/>
    <n v="7800"/>
    <n v="1"/>
    <n v="7800"/>
  </r>
  <r>
    <n v="205"/>
    <x v="85"/>
    <n v="90020"/>
    <s v="石川　里枝"/>
    <x v="4"/>
    <s v="D-007"/>
    <s v="アミノ酸deスリム"/>
    <x v="1"/>
    <n v="2000"/>
    <n v="1"/>
    <n v="2000"/>
  </r>
  <r>
    <n v="206"/>
    <x v="86"/>
    <n v="90014"/>
    <s v="白川　響子"/>
    <x v="14"/>
    <s v="B-402"/>
    <s v="むくみ知らず（スプレー式）"/>
    <x v="0"/>
    <n v="2800"/>
    <n v="1"/>
    <n v="2800"/>
  </r>
  <r>
    <n v="207"/>
    <x v="86"/>
    <n v="90018"/>
    <s v="立川　晴香"/>
    <x v="10"/>
    <s v="S-106"/>
    <s v="スリムアップローラー（腕用）"/>
    <x v="3"/>
    <n v="3500"/>
    <n v="5"/>
    <n v="17500"/>
  </r>
  <r>
    <n v="208"/>
    <x v="86"/>
    <n v="90017"/>
    <s v="榎並　恵美"/>
    <x v="17"/>
    <s v="S-205"/>
    <s v="セルライト撃退！"/>
    <x v="3"/>
    <n v="8500"/>
    <n v="2"/>
    <n v="17000"/>
  </r>
  <r>
    <n v="209"/>
    <x v="87"/>
    <n v="90009"/>
    <s v="堀見　暢子"/>
    <x v="10"/>
    <s v="D-101"/>
    <s v="こんにゃくダイエッター（30食）"/>
    <x v="1"/>
    <n v="3200"/>
    <n v="3"/>
    <n v="9600"/>
  </r>
  <r>
    <n v="210"/>
    <x v="87"/>
    <n v="90014"/>
    <s v="白川　響子"/>
    <x v="14"/>
    <s v="S-205"/>
    <s v="セルライト撃退！"/>
    <x v="3"/>
    <n v="8500"/>
    <n v="2"/>
    <n v="17000"/>
  </r>
  <r>
    <n v="211"/>
    <x v="88"/>
    <n v="90016"/>
    <s v="諸岡　保美"/>
    <x v="7"/>
    <s v="F-005"/>
    <s v="つるつるフェイスソープ"/>
    <x v="2"/>
    <n v="2800"/>
    <n v="3"/>
    <n v="8400"/>
  </r>
  <r>
    <n v="212"/>
    <x v="88"/>
    <n v="90011"/>
    <s v="薙原　恵子"/>
    <x v="11"/>
    <s v="F-110"/>
    <s v="毎日1分！美白パック（10枚入り）"/>
    <x v="2"/>
    <n v="2700"/>
    <n v="1"/>
    <n v="2700"/>
  </r>
  <r>
    <n v="213"/>
    <x v="88"/>
    <n v="90015"/>
    <s v="三上　久美"/>
    <x v="3"/>
    <s v="S-205"/>
    <s v="セルライト撃退！"/>
    <x v="3"/>
    <n v="8500"/>
    <n v="2"/>
    <n v="17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FFC78E-0DF0-48D9-9163-594BC0CC8439}" name="ピボットテーブル1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23" firstHeaderRow="1" firstDataRow="2" firstDataCol="1"/>
  <pivotFields count="12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axis="axisRow" showAll="0">
      <items count="19">
        <item x="15"/>
        <item x="10"/>
        <item x="5"/>
        <item x="7"/>
        <item x="6"/>
        <item x="8"/>
        <item x="9"/>
        <item x="12"/>
        <item x="1"/>
        <item x="11"/>
        <item x="17"/>
        <item x="3"/>
        <item x="13"/>
        <item x="2"/>
        <item x="4"/>
        <item x="14"/>
        <item x="16"/>
        <item x="0"/>
        <item t="default"/>
      </items>
    </pivotField>
    <pivotField showAll="0"/>
    <pivotField showAll="0"/>
    <pivotField axis="axisCol" showAll="0">
      <items count="5">
        <item x="3"/>
        <item x="1"/>
        <item x="2"/>
        <item x="0"/>
        <item t="default"/>
      </items>
    </pivotField>
    <pivotField numFmtId="38" showAll="0"/>
    <pivotField showAll="0"/>
    <pivotField dataField="1" numFmtId="38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売上金額" fld="10" baseField="4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C61641-8641-460A-9FE5-A4B0419C0D81}" name="ピボットテーブル3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8" firstHeaderRow="1" firstDataRow="1" firstDataCol="1"/>
  <pivotFields count="12">
    <pivotField showAll="0"/>
    <pivotField numFmtId="14" showAll="0"/>
    <pivotField showAll="0"/>
    <pivotField showAll="0"/>
    <pivotField showAll="0"/>
    <pivotField showAll="0"/>
    <pivotField showAll="0"/>
    <pivotField axis="axisRow" showAll="0">
      <items count="5">
        <item x="3"/>
        <item x="1"/>
        <item x="2"/>
        <item x="0"/>
        <item t="default"/>
      </items>
    </pivotField>
    <pivotField numFmtId="38" showAll="0"/>
    <pivotField showAll="0"/>
    <pivotField dataField="1" numFmtId="38" showAll="0"/>
    <pivotField showAll="0" defaultSubtota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売上合計" fld="10" baseField="7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B25E5F-DF6F-4B0D-84AA-B702B98AAFC1}" name="ピボットテーブル2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1:F6" firstHeaderRow="1" firstDataRow="2" firstDataCol="1"/>
  <pivotFields count="12">
    <pivotField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showAll="0"/>
    <pivotField showAll="0"/>
    <pivotField axis="axisCol" showAll="0">
      <items count="5">
        <item x="3"/>
        <item x="1"/>
        <item x="2"/>
        <item x="0"/>
        <item t="default"/>
      </items>
    </pivotField>
    <pivotField numFmtId="38" showAll="0"/>
    <pivotField showAll="0"/>
    <pivotField dataField="1" numFmtId="38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11"/>
    <field x="1"/>
  </rowFields>
  <rowItems count="4">
    <i>
      <x v="10"/>
    </i>
    <i>
      <x v="11"/>
    </i>
    <i>
      <x v="12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売上金額" fld="10" baseField="11" baseItem="10" numFmtId="176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F77C2C39-A5BF-482A-B9B0-8F5BA72BD1EA}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No" tableColumnId="1"/>
      <queryTableField id="2" name="注文日" tableColumnId="2"/>
      <queryTableField id="3" name="会員番号" tableColumnId="3"/>
      <queryTableField id="4" name="氏名" tableColumnId="4"/>
      <queryTableField id="11" dataBound="0" tableColumnId="11"/>
      <queryTableField id="5" name="商品番号" tableColumnId="5"/>
      <queryTableField id="6" name="商品名" tableColumnId="6"/>
      <queryTableField id="7" name="商品分類" tableColumnId="7"/>
      <queryTableField id="8" name="価格" tableColumnId="8"/>
      <queryTableField id="9" name="数量" tableColumnId="9"/>
      <queryTableField id="10" name="売上価格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3A211E18-4B76-4ED2-A68D-CA93AF1E3384}" autoFormatId="20" applyNumberFormats="0" applyBorderFormats="0" applyFontFormats="0" applyPatternFormats="0" applyAlignmentFormats="0" applyWidthHeightFormats="0">
  <queryTableRefresh preserveSortFilterLayout="0" nextId="6">
    <queryTableFields count="5">
      <queryTableField id="1" name="商品番号" tableColumnId="1"/>
      <queryTableField id="2" name="商品名" tableColumnId="2"/>
      <queryTableField id="3" name="商品分類" tableColumnId="3"/>
      <queryTableField id="4" name="発売日" tableColumnId="4"/>
      <queryTableField id="5" name="価格" tableColumnId="5"/>
    </queryTableFields>
  </queryTableRefresh>
  <extLst>
    <ext xmlns:x15="http://schemas.microsoft.com/office/spreadsheetml/2010/11/main" uri="{883FBD77-0823-4a55-B5E3-86C4891E6966}">
      <x15:queryTable sourceDataName=" 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2682C65-CF23-45F6-A3A5-46FD24477060}" name="売上一覧" displayName="売上一覧" ref="B3:L215" tableType="queryTable" totalsRowShown="0" headerRowDxfId="29" dataDxfId="28">
  <autoFilter ref="B3:L215" xr:uid="{CB5AE74C-1C16-4B0E-A0EA-385FC08DB0F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ADBB1190-5ACE-4B9A-B872-FF7FDC73B712}" uniqueName="1" name="No" queryTableFieldId="1" dataDxfId="27"/>
    <tableColumn id="2" xr3:uid="{085ABB06-1D20-4F87-B309-F0BB9A9D16A8}" uniqueName="2" name="注文日" queryTableFieldId="2" dataDxfId="26"/>
    <tableColumn id="3" xr3:uid="{A02B8E72-88F6-424A-A4C4-A8A421584946}" uniqueName="3" name="会員番号" queryTableFieldId="3" dataDxfId="25"/>
    <tableColumn id="4" xr3:uid="{91B3E20E-2B1E-4A06-BD96-8586499E84F2}" uniqueName="4" name="氏名" queryTableFieldId="4" dataDxfId="24"/>
    <tableColumn id="11" xr3:uid="{A882B078-552E-4DEA-9018-62A907413C5D}" uniqueName="11" name="年齢" queryTableFieldId="11" dataDxfId="23">
      <calculatedColumnFormula>VLOOKUP(売上一覧[[#This Row],[会員番号]],会員[],9,FALSE)</calculatedColumnFormula>
    </tableColumn>
    <tableColumn id="5" xr3:uid="{8B4A5B7F-B4E2-4DFA-A222-848DD4FC6FD6}" uniqueName="5" name="商品番号" queryTableFieldId="5" dataDxfId="22"/>
    <tableColumn id="6" xr3:uid="{5F4F479E-C218-4C8F-AE32-20366D57A843}" uniqueName="6" name="商品名" queryTableFieldId="6" dataDxfId="21"/>
    <tableColumn id="7" xr3:uid="{2AFE12F5-EDFC-49FA-BDEE-A98377CC4F62}" uniqueName="7" name="商品分類" queryTableFieldId="7" dataDxfId="20"/>
    <tableColumn id="8" xr3:uid="{CBB948BB-DC8F-4A22-94FE-C2099FE5A4C9}" uniqueName="8" name="価格" queryTableFieldId="8" dataDxfId="19" dataCellStyle="桁区切り"/>
    <tableColumn id="9" xr3:uid="{1FDB4CE6-200C-47BB-805D-32D9546D7293}" uniqueName="9" name="数量" queryTableFieldId="9" dataDxfId="18"/>
    <tableColumn id="10" xr3:uid="{1E7A2038-C62C-41B8-8C0D-B86F4D562822}" uniqueName="10" name="売上金額" queryTableFieldId="10" dataDxfId="17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7DA9B3A-12A8-493E-B4E0-F252BF76DD20}" name="商品" displayName="商品" ref="B3:F23" tableType="queryTable" totalsRowShown="0" headerRowDxfId="16" dataDxfId="15">
  <autoFilter ref="B3:F23" xr:uid="{504A261A-6251-4E30-B5EC-84B782C850A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C2DA1D0-0981-4649-853E-329EB8A7D6B0}" uniqueName="1" name="商品番号" queryTableFieldId="1" dataDxfId="14"/>
    <tableColumn id="2" xr3:uid="{4CA86297-C8E3-4342-9062-7DE4CFCF0748}" uniqueName="2" name="商品名" queryTableFieldId="2" dataDxfId="13"/>
    <tableColumn id="3" xr3:uid="{9B78D3BB-B283-48BB-AD87-909D91A452AC}" uniqueName="3" name="商品分類" queryTableFieldId="3" dataDxfId="12"/>
    <tableColumn id="4" xr3:uid="{8D57503B-BB74-478B-9B46-EAEDC1D3A3AB}" uniqueName="4" name="発売日" queryTableFieldId="4" dataDxfId="11"/>
    <tableColumn id="5" xr3:uid="{4C5B9A09-CAEE-41E1-854D-DC2C59708619}" uniqueName="5" name="価格" queryTableFieldId="5" dataDxfId="10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C667F0-31E9-4D8B-8C3B-3B084FD5A93C}" name="会員" displayName="会員" ref="B3:J23" totalsRowShown="0" headerRowDxfId="9">
  <sortState xmlns:xlrd2="http://schemas.microsoft.com/office/spreadsheetml/2017/richdata2" ref="B4:I23">
    <sortCondition ref="B3:B23"/>
  </sortState>
  <tableColumns count="9">
    <tableColumn id="8" xr3:uid="{E5D9449A-5E0F-4479-A8C5-1EC5E7581C42}" name="会員番号" dataDxfId="8"/>
    <tableColumn id="4" xr3:uid="{DB477094-6666-45EA-98E6-9AF75FBA97DD}" name="氏名" dataDxfId="7"/>
    <tableColumn id="2" xr3:uid="{16BCFECA-829B-4C18-A611-D126AF02F2CC}" name="姓" dataDxfId="6"/>
    <tableColumn id="3" xr3:uid="{F6E9CCB3-A963-437E-95A1-2116AFA19451}" name="名" dataDxfId="5"/>
    <tableColumn id="10" xr3:uid="{2BEDC34B-8273-41BB-9A81-E67C3B61C4AE}" name="〒" dataDxfId="4"/>
    <tableColumn id="11" xr3:uid="{C2153F79-9E29-4276-9396-13A8B61B6586}" name="住所" dataDxfId="3"/>
    <tableColumn id="12" xr3:uid="{1FB80CBC-F104-4337-9B1A-14AE4E547334}" name="電話番号" dataDxfId="2"/>
    <tableColumn id="13" xr3:uid="{BC4C46EB-CD82-42D8-8F32-5BBE91A16409}" name="生年月日" dataDxfId="1"/>
    <tableColumn id="1" xr3:uid="{6C36D999-A484-44F9-80D1-599AB4896218}" name="2020年4月の年齢" dataDxfId="0">
      <calculatedColumnFormula>DATEDIF(会員[[#This Row],[生年月日]],"2021/4/1","Y")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6882D-AD44-419D-A7EA-8C9EDE5C249E}">
  <dimension ref="B1:L215"/>
  <sheetViews>
    <sheetView tabSelected="1" workbookViewId="0"/>
  </sheetViews>
  <sheetFormatPr defaultColWidth="9" defaultRowHeight="18" x14ac:dyDescent="0.45"/>
  <cols>
    <col min="1" max="1" width="3.59765625" style="1" customWidth="1"/>
    <col min="2" max="2" width="6.19921875" style="1" bestFit="1" customWidth="1"/>
    <col min="3" max="3" width="11.59765625" style="1" bestFit="1" customWidth="1"/>
    <col min="4" max="4" width="11.69921875" style="1" bestFit="1" customWidth="1"/>
    <col min="5" max="5" width="12.3984375" style="1" bestFit="1" customWidth="1"/>
    <col min="6" max="6" width="7.5" style="1" bestFit="1" customWidth="1"/>
    <col min="7" max="7" width="11.69921875" style="1" bestFit="1" customWidth="1"/>
    <col min="8" max="8" width="33" style="1" bestFit="1" customWidth="1"/>
    <col min="9" max="9" width="15.09765625" style="1" bestFit="1" customWidth="1"/>
    <col min="10" max="11" width="7.69921875" style="1" bestFit="1" customWidth="1"/>
    <col min="12" max="12" width="11.69921875" style="1" bestFit="1" customWidth="1"/>
    <col min="13" max="16384" width="9" style="1"/>
  </cols>
  <sheetData>
    <row r="1" spans="2:12" ht="19.8" x14ac:dyDescent="0.45">
      <c r="B1" s="4" t="s">
        <v>0</v>
      </c>
    </row>
    <row r="3" spans="2:12" x14ac:dyDescent="0.45">
      <c r="B3" s="6" t="s">
        <v>2</v>
      </c>
      <c r="C3" s="6" t="s">
        <v>94</v>
      </c>
      <c r="D3" s="6" t="s">
        <v>95</v>
      </c>
      <c r="E3" s="6" t="s">
        <v>84</v>
      </c>
      <c r="F3" s="6" t="s">
        <v>93</v>
      </c>
      <c r="G3" s="6" t="s">
        <v>96</v>
      </c>
      <c r="H3" s="6" t="s">
        <v>97</v>
      </c>
      <c r="I3" s="6" t="s">
        <v>98</v>
      </c>
      <c r="J3" s="6" t="s">
        <v>99</v>
      </c>
      <c r="K3" s="6" t="s">
        <v>100</v>
      </c>
      <c r="L3" s="6" t="s">
        <v>101</v>
      </c>
    </row>
    <row r="4" spans="2:12" x14ac:dyDescent="0.45">
      <c r="B4" s="1">
        <v>1</v>
      </c>
      <c r="C4" s="2">
        <v>44105</v>
      </c>
      <c r="D4" s="1">
        <v>90007</v>
      </c>
      <c r="E4" s="1" t="str">
        <f>VLOOKUP(売上一覧[[#This Row],[会員番号]],会員[],2,FALSE)</f>
        <v>遠藤　美登里</v>
      </c>
      <c r="F4" s="1">
        <f>VLOOKUP(売上一覧[[#This Row],[会員番号]],会員[],9,FALSE)</f>
        <v>72</v>
      </c>
      <c r="G4" s="1" t="s">
        <v>3</v>
      </c>
      <c r="H4" s="1" t="str">
        <f>VLOOKUP(売上一覧[[#This Row],[商品番号]],商品[],2,FALSE)</f>
        <v>オイルdeすべすべ</v>
      </c>
      <c r="I4" s="1" t="str">
        <f>VLOOKUP(売上一覧[[#This Row],[商品番号]],商品[],3,FALSE)</f>
        <v>ボディケア</v>
      </c>
      <c r="J4" s="3">
        <f>VLOOKUP(売上一覧[[#This Row],[商品番号]],商品[],5,FALSE)</f>
        <v>5500</v>
      </c>
      <c r="K4" s="1">
        <v>2</v>
      </c>
      <c r="L4" s="3">
        <f>売上一覧[[#This Row],[価格]]*売上一覧[[#This Row],[数量]]</f>
        <v>11000</v>
      </c>
    </row>
    <row r="5" spans="2:12" x14ac:dyDescent="0.45">
      <c r="B5" s="1">
        <v>2</v>
      </c>
      <c r="C5" s="2">
        <v>44106</v>
      </c>
      <c r="D5" s="1">
        <v>90008</v>
      </c>
      <c r="E5" s="1" t="str">
        <f>VLOOKUP(売上一覧[[#This Row],[会員番号]],会員[],2,FALSE)</f>
        <v>笹本　祥子</v>
      </c>
      <c r="F5" s="1">
        <f>VLOOKUP(売上一覧[[#This Row],[会員番号]],会員[],9,FALSE)</f>
        <v>47</v>
      </c>
      <c r="G5" s="1" t="s">
        <v>6</v>
      </c>
      <c r="H5" s="1" t="str">
        <f>VLOOKUP(売上一覧[[#This Row],[商品番号]],商品[],2,FALSE)</f>
        <v>こんにゃくダイエッター（15食）</v>
      </c>
      <c r="I5" s="1" t="str">
        <f>VLOOKUP(売上一覧[[#This Row],[商品番号]],商品[],3,FALSE)</f>
        <v>ダイエット食品</v>
      </c>
      <c r="J5" s="3">
        <f>VLOOKUP(売上一覧[[#This Row],[商品番号]],商品[],5,FALSE)</f>
        <v>1700</v>
      </c>
      <c r="K5" s="1">
        <v>1</v>
      </c>
      <c r="L5" s="3">
        <f>売上一覧[[#This Row],[価格]]*売上一覧[[#This Row],[数量]]</f>
        <v>1700</v>
      </c>
    </row>
    <row r="6" spans="2:12" x14ac:dyDescent="0.45">
      <c r="B6" s="1">
        <v>3</v>
      </c>
      <c r="C6" s="2">
        <v>44106</v>
      </c>
      <c r="D6" s="1">
        <v>90005</v>
      </c>
      <c r="E6" s="1" t="str">
        <f>VLOOKUP(売上一覧[[#This Row],[会員番号]],会員[],2,FALSE)</f>
        <v>坂本　みさき</v>
      </c>
      <c r="F6" s="1">
        <f>VLOOKUP(売上一覧[[#This Row],[会員番号]],会員[],9,FALSE)</f>
        <v>60</v>
      </c>
      <c r="G6" s="1" t="s">
        <v>7</v>
      </c>
      <c r="H6" s="1" t="str">
        <f>VLOOKUP(売上一覧[[#This Row],[商品番号]],商品[],2,FALSE)</f>
        <v>エステサロンのローション</v>
      </c>
      <c r="I6" s="1" t="str">
        <f>VLOOKUP(売上一覧[[#This Row],[商品番号]],商品[],3,FALSE)</f>
        <v>フェイスケア</v>
      </c>
      <c r="J6" s="3">
        <f>VLOOKUP(売上一覧[[#This Row],[商品番号]],商品[],5,FALSE)</f>
        <v>10000</v>
      </c>
      <c r="K6" s="1">
        <v>1</v>
      </c>
      <c r="L6" s="3">
        <f>売上一覧[[#This Row],[価格]]*売上一覧[[#This Row],[数量]]</f>
        <v>10000</v>
      </c>
    </row>
    <row r="7" spans="2:12" x14ac:dyDescent="0.45">
      <c r="B7" s="1">
        <v>4</v>
      </c>
      <c r="C7" s="2">
        <v>44107</v>
      </c>
      <c r="D7" s="1">
        <v>90015</v>
      </c>
      <c r="E7" s="1" t="str">
        <f>VLOOKUP(売上一覧[[#This Row],[会員番号]],会員[],2,FALSE)</f>
        <v>三上　久美</v>
      </c>
      <c r="F7" s="1">
        <f>VLOOKUP(売上一覧[[#This Row],[会員番号]],会員[],9,FALSE)</f>
        <v>55</v>
      </c>
      <c r="G7" s="1" t="s">
        <v>10</v>
      </c>
      <c r="H7" s="1" t="str">
        <f>VLOOKUP(売上一覧[[#This Row],[商品番号]],商品[],2,FALSE)</f>
        <v>しっとりジェル（L）</v>
      </c>
      <c r="I7" s="1" t="str">
        <f>VLOOKUP(売上一覧[[#This Row],[商品番号]],商品[],3,FALSE)</f>
        <v>ボディケア</v>
      </c>
      <c r="J7" s="3">
        <f>VLOOKUP(売上一覧[[#This Row],[商品番号]],商品[],5,FALSE)</f>
        <v>5000</v>
      </c>
      <c r="K7" s="1">
        <v>2</v>
      </c>
      <c r="L7" s="3">
        <f>売上一覧[[#This Row],[価格]]*売上一覧[[#This Row],[数量]]</f>
        <v>10000</v>
      </c>
    </row>
    <row r="8" spans="2:12" x14ac:dyDescent="0.45">
      <c r="B8" s="1">
        <v>5</v>
      </c>
      <c r="C8" s="2">
        <v>44107</v>
      </c>
      <c r="D8" s="1">
        <v>90020</v>
      </c>
      <c r="E8" s="1" t="str">
        <f>VLOOKUP(売上一覧[[#This Row],[会員番号]],会員[],2,FALSE)</f>
        <v>石川　里枝</v>
      </c>
      <c r="F8" s="1">
        <f>VLOOKUP(売上一覧[[#This Row],[会員番号]],会員[],9,FALSE)</f>
        <v>61</v>
      </c>
      <c r="G8" s="1" t="s">
        <v>3</v>
      </c>
      <c r="H8" s="1" t="str">
        <f>VLOOKUP(売上一覧[[#This Row],[商品番号]],商品[],2,FALSE)</f>
        <v>オイルdeすべすべ</v>
      </c>
      <c r="I8" s="1" t="str">
        <f>VLOOKUP(売上一覧[[#This Row],[商品番号]],商品[],3,FALSE)</f>
        <v>ボディケア</v>
      </c>
      <c r="J8" s="3">
        <f>VLOOKUP(売上一覧[[#This Row],[商品番号]],商品[],5,FALSE)</f>
        <v>5500</v>
      </c>
      <c r="K8" s="1">
        <v>3</v>
      </c>
      <c r="L8" s="3">
        <f>売上一覧[[#This Row],[価格]]*売上一覧[[#This Row],[数量]]</f>
        <v>16500</v>
      </c>
    </row>
    <row r="9" spans="2:12" x14ac:dyDescent="0.45">
      <c r="B9" s="1">
        <v>6</v>
      </c>
      <c r="C9" s="2">
        <v>44107</v>
      </c>
      <c r="D9" s="1">
        <v>90012</v>
      </c>
      <c r="E9" s="1" t="str">
        <f>VLOOKUP(売上一覧[[#This Row],[会員番号]],会員[],2,FALSE)</f>
        <v>岡本　祥子</v>
      </c>
      <c r="F9" s="1">
        <f>VLOOKUP(売上一覧[[#This Row],[会員番号]],会員[],9,FALSE)</f>
        <v>29</v>
      </c>
      <c r="G9" s="1" t="s">
        <v>12</v>
      </c>
      <c r="H9" s="1" t="str">
        <f>VLOOKUP(売上一覧[[#This Row],[商品番号]],商品[],2,FALSE)</f>
        <v>すべすべフェイスソープ</v>
      </c>
      <c r="I9" s="1" t="str">
        <f>VLOOKUP(売上一覧[[#This Row],[商品番号]],商品[],3,FALSE)</f>
        <v>フェイスケア</v>
      </c>
      <c r="J9" s="3">
        <f>VLOOKUP(売上一覧[[#This Row],[商品番号]],商品[],5,FALSE)</f>
        <v>2800</v>
      </c>
      <c r="K9" s="1">
        <v>2</v>
      </c>
      <c r="L9" s="3">
        <f>売上一覧[[#This Row],[価格]]*売上一覧[[#This Row],[数量]]</f>
        <v>5600</v>
      </c>
    </row>
    <row r="10" spans="2:12" x14ac:dyDescent="0.45">
      <c r="B10" s="1">
        <v>7</v>
      </c>
      <c r="C10" s="2">
        <v>44107</v>
      </c>
      <c r="D10" s="1">
        <v>90004</v>
      </c>
      <c r="E10" s="1" t="str">
        <f>VLOOKUP(売上一覧[[#This Row],[会員番号]],会員[],2,FALSE)</f>
        <v>村山　瞳</v>
      </c>
      <c r="F10" s="1">
        <f>VLOOKUP(売上一覧[[#This Row],[会員番号]],会員[],9,FALSE)</f>
        <v>38</v>
      </c>
      <c r="G10" s="1" t="s">
        <v>14</v>
      </c>
      <c r="H10" s="1" t="str">
        <f>VLOOKUP(売上一覧[[#This Row],[商品番号]],商品[],2,FALSE)</f>
        <v>スリムアップローラー（脚用）</v>
      </c>
      <c r="I10" s="1" t="str">
        <f>VLOOKUP(売上一覧[[#This Row],[商品番号]],商品[],3,FALSE)</f>
        <v>スリム器具</v>
      </c>
      <c r="J10" s="3">
        <f>VLOOKUP(売上一覧[[#This Row],[商品番号]],商品[],5,FALSE)</f>
        <v>4500</v>
      </c>
      <c r="K10" s="1">
        <v>1</v>
      </c>
      <c r="L10" s="3">
        <f>売上一覧[[#This Row],[価格]]*売上一覧[[#This Row],[数量]]</f>
        <v>4500</v>
      </c>
    </row>
    <row r="11" spans="2:12" x14ac:dyDescent="0.45">
      <c r="B11" s="1">
        <v>8</v>
      </c>
      <c r="C11" s="2">
        <v>44108</v>
      </c>
      <c r="D11" s="1">
        <v>90016</v>
      </c>
      <c r="E11" s="1" t="str">
        <f>VLOOKUP(売上一覧[[#This Row],[会員番号]],会員[],2,FALSE)</f>
        <v>諸岡　保美</v>
      </c>
      <c r="F11" s="1">
        <f>VLOOKUP(売上一覧[[#This Row],[会員番号]],会員[],9,FALSE)</f>
        <v>30</v>
      </c>
      <c r="G11" s="1" t="s">
        <v>15</v>
      </c>
      <c r="H11" s="1" t="str">
        <f>VLOOKUP(売上一覧[[#This Row],[商品番号]],商品[],2,FALSE)</f>
        <v>しっとりジェル（M）</v>
      </c>
      <c r="I11" s="1" t="str">
        <f>VLOOKUP(売上一覧[[#This Row],[商品番号]],商品[],3,FALSE)</f>
        <v>ボディケア</v>
      </c>
      <c r="J11" s="3">
        <f>VLOOKUP(売上一覧[[#This Row],[商品番号]],商品[],5,FALSE)</f>
        <v>3500</v>
      </c>
      <c r="K11" s="1">
        <v>2</v>
      </c>
      <c r="L11" s="3">
        <f>売上一覧[[#This Row],[価格]]*売上一覧[[#This Row],[数量]]</f>
        <v>7000</v>
      </c>
    </row>
    <row r="12" spans="2:12" x14ac:dyDescent="0.45">
      <c r="B12" s="1">
        <v>9</v>
      </c>
      <c r="C12" s="2">
        <v>44108</v>
      </c>
      <c r="D12" s="1">
        <v>90007</v>
      </c>
      <c r="E12" s="1" t="str">
        <f>VLOOKUP(売上一覧[[#This Row],[会員番号]],会員[],2,FALSE)</f>
        <v>遠藤　美登里</v>
      </c>
      <c r="F12" s="1">
        <f>VLOOKUP(売上一覧[[#This Row],[会員番号]],会員[],9,FALSE)</f>
        <v>72</v>
      </c>
      <c r="G12" s="1" t="s">
        <v>17</v>
      </c>
      <c r="H12" s="1" t="str">
        <f>VLOOKUP(売上一覧[[#This Row],[商品番号]],商品[],2,FALSE)</f>
        <v>サウナ式サポーター</v>
      </c>
      <c r="I12" s="1" t="str">
        <f>VLOOKUP(売上一覧[[#This Row],[商品番号]],商品[],3,FALSE)</f>
        <v>ボディケア</v>
      </c>
      <c r="J12" s="3">
        <f>VLOOKUP(売上一覧[[#This Row],[商品番号]],商品[],5,FALSE)</f>
        <v>7800</v>
      </c>
      <c r="K12" s="1">
        <v>1</v>
      </c>
      <c r="L12" s="3">
        <f>売上一覧[[#This Row],[価格]]*売上一覧[[#This Row],[数量]]</f>
        <v>7800</v>
      </c>
    </row>
    <row r="13" spans="2:12" x14ac:dyDescent="0.45">
      <c r="B13" s="1">
        <v>10</v>
      </c>
      <c r="C13" s="2">
        <v>44108</v>
      </c>
      <c r="D13" s="1">
        <v>90019</v>
      </c>
      <c r="E13" s="1" t="str">
        <f>VLOOKUP(売上一覧[[#This Row],[会員番号]],会員[],2,FALSE)</f>
        <v>沼田　由美子</v>
      </c>
      <c r="F13" s="1">
        <f>VLOOKUP(売上一覧[[#This Row],[会員番号]],会員[],9,FALSE)</f>
        <v>39</v>
      </c>
      <c r="G13" s="1" t="s">
        <v>6</v>
      </c>
      <c r="H13" s="1" t="str">
        <f>VLOOKUP(売上一覧[[#This Row],[商品番号]],商品[],2,FALSE)</f>
        <v>こんにゃくダイエッター（15食）</v>
      </c>
      <c r="I13" s="1" t="str">
        <f>VLOOKUP(売上一覧[[#This Row],[商品番号]],商品[],3,FALSE)</f>
        <v>ダイエット食品</v>
      </c>
      <c r="J13" s="3">
        <f>VLOOKUP(売上一覧[[#This Row],[商品番号]],商品[],5,FALSE)</f>
        <v>1700</v>
      </c>
      <c r="K13" s="1">
        <v>1</v>
      </c>
      <c r="L13" s="3">
        <f>売上一覧[[#This Row],[価格]]*売上一覧[[#This Row],[数量]]</f>
        <v>1700</v>
      </c>
    </row>
    <row r="14" spans="2:12" x14ac:dyDescent="0.45">
      <c r="B14" s="1">
        <v>11</v>
      </c>
      <c r="C14" s="2">
        <v>44108</v>
      </c>
      <c r="D14" s="1">
        <v>90012</v>
      </c>
      <c r="E14" s="1" t="str">
        <f>VLOOKUP(売上一覧[[#This Row],[会員番号]],会員[],2,FALSE)</f>
        <v>岡本　祥子</v>
      </c>
      <c r="F14" s="1">
        <f>VLOOKUP(売上一覧[[#This Row],[会員番号]],会員[],9,FALSE)</f>
        <v>29</v>
      </c>
      <c r="G14" s="1" t="s">
        <v>18</v>
      </c>
      <c r="H14" s="1" t="str">
        <f>VLOOKUP(売上一覧[[#This Row],[商品番号]],商品[],2,FALSE)</f>
        <v>スマートレッグ</v>
      </c>
      <c r="I14" s="1" t="str">
        <f>VLOOKUP(売上一覧[[#This Row],[商品番号]],商品[],3,FALSE)</f>
        <v>スリム器具</v>
      </c>
      <c r="J14" s="3">
        <f>VLOOKUP(売上一覧[[#This Row],[商品番号]],商品[],5,FALSE)</f>
        <v>5600</v>
      </c>
      <c r="K14" s="1">
        <v>2</v>
      </c>
      <c r="L14" s="3">
        <f>売上一覧[[#This Row],[価格]]*売上一覧[[#This Row],[数量]]</f>
        <v>11200</v>
      </c>
    </row>
    <row r="15" spans="2:12" x14ac:dyDescent="0.45">
      <c r="B15" s="1">
        <v>12</v>
      </c>
      <c r="C15" s="2">
        <v>44109</v>
      </c>
      <c r="D15" s="1">
        <v>90003</v>
      </c>
      <c r="E15" s="1" t="str">
        <f>VLOOKUP(売上一覧[[#This Row],[会員番号]],会員[],2,FALSE)</f>
        <v>近藤　みさき</v>
      </c>
      <c r="F15" s="1">
        <f>VLOOKUP(売上一覧[[#This Row],[会員番号]],会員[],9,FALSE)</f>
        <v>41</v>
      </c>
      <c r="G15" s="1" t="s">
        <v>10</v>
      </c>
      <c r="H15" s="1" t="str">
        <f>VLOOKUP(売上一覧[[#This Row],[商品番号]],商品[],2,FALSE)</f>
        <v>しっとりジェル（L）</v>
      </c>
      <c r="I15" s="1" t="str">
        <f>VLOOKUP(売上一覧[[#This Row],[商品番号]],商品[],3,FALSE)</f>
        <v>ボディケア</v>
      </c>
      <c r="J15" s="3">
        <f>VLOOKUP(売上一覧[[#This Row],[商品番号]],商品[],5,FALSE)</f>
        <v>5000</v>
      </c>
      <c r="K15" s="1">
        <v>5</v>
      </c>
      <c r="L15" s="3">
        <f>売上一覧[[#This Row],[価格]]*売上一覧[[#This Row],[数量]]</f>
        <v>25000</v>
      </c>
    </row>
    <row r="16" spans="2:12" x14ac:dyDescent="0.45">
      <c r="B16" s="1">
        <v>13</v>
      </c>
      <c r="C16" s="2">
        <v>44109</v>
      </c>
      <c r="D16" s="1">
        <v>90009</v>
      </c>
      <c r="E16" s="1" t="str">
        <f>VLOOKUP(売上一覧[[#This Row],[会員番号]],会員[],2,FALSE)</f>
        <v>堀見　暢子</v>
      </c>
      <c r="F16" s="1">
        <f>VLOOKUP(売上一覧[[#This Row],[会員番号]],会員[],9,FALSE)</f>
        <v>26</v>
      </c>
      <c r="G16" s="1" t="s">
        <v>20</v>
      </c>
      <c r="H16" s="1" t="str">
        <f>VLOOKUP(売上一覧[[#This Row],[商品番号]],商品[],2,FALSE)</f>
        <v>こんにゃくダイエッター（30食）</v>
      </c>
      <c r="I16" s="1" t="str">
        <f>VLOOKUP(売上一覧[[#This Row],[商品番号]],商品[],3,FALSE)</f>
        <v>ダイエット食品</v>
      </c>
      <c r="J16" s="3">
        <f>VLOOKUP(売上一覧[[#This Row],[商品番号]],商品[],5,FALSE)</f>
        <v>3200</v>
      </c>
      <c r="K16" s="1">
        <v>3</v>
      </c>
      <c r="L16" s="3">
        <f>売上一覧[[#This Row],[価格]]*売上一覧[[#This Row],[数量]]</f>
        <v>9600</v>
      </c>
    </row>
    <row r="17" spans="2:12" x14ac:dyDescent="0.45">
      <c r="B17" s="1">
        <v>14</v>
      </c>
      <c r="C17" s="2">
        <v>44109</v>
      </c>
      <c r="D17" s="1">
        <v>90007</v>
      </c>
      <c r="E17" s="1" t="str">
        <f>VLOOKUP(売上一覧[[#This Row],[会員番号]],会員[],2,FALSE)</f>
        <v>遠藤　美登里</v>
      </c>
      <c r="F17" s="1">
        <f>VLOOKUP(売上一覧[[#This Row],[会員番号]],会員[],9,FALSE)</f>
        <v>72</v>
      </c>
      <c r="G17" s="1" t="s">
        <v>21</v>
      </c>
      <c r="H17" s="1" t="str">
        <f>VLOOKUP(売上一覧[[#This Row],[商品番号]],商品[],2,FALSE)</f>
        <v>つるつるフェイスソープ</v>
      </c>
      <c r="I17" s="1" t="str">
        <f>VLOOKUP(売上一覧[[#This Row],[商品番号]],商品[],3,FALSE)</f>
        <v>フェイスケア</v>
      </c>
      <c r="J17" s="3">
        <f>VLOOKUP(売上一覧[[#This Row],[商品番号]],商品[],5,FALSE)</f>
        <v>2800</v>
      </c>
      <c r="K17" s="1">
        <v>1</v>
      </c>
      <c r="L17" s="3">
        <f>売上一覧[[#This Row],[価格]]*売上一覧[[#This Row],[数量]]</f>
        <v>2800</v>
      </c>
    </row>
    <row r="18" spans="2:12" x14ac:dyDescent="0.45">
      <c r="B18" s="1">
        <v>17</v>
      </c>
      <c r="C18" s="2">
        <v>44109</v>
      </c>
      <c r="D18" s="1">
        <v>90007</v>
      </c>
      <c r="E18" s="1" t="str">
        <f>VLOOKUP(売上一覧[[#This Row],[会員番号]],会員[],2,FALSE)</f>
        <v>遠藤　美登里</v>
      </c>
      <c r="F18" s="1">
        <f>VLOOKUP(売上一覧[[#This Row],[会員番号]],会員[],9,FALSE)</f>
        <v>72</v>
      </c>
      <c r="G18" s="1" t="s">
        <v>26</v>
      </c>
      <c r="H18" s="1" t="str">
        <f>VLOOKUP(売上一覧[[#This Row],[商品番号]],商品[],2,FALSE)</f>
        <v>セルライト撃退！</v>
      </c>
      <c r="I18" s="1" t="str">
        <f>VLOOKUP(売上一覧[[#This Row],[商品番号]],商品[],3,FALSE)</f>
        <v>スリム器具</v>
      </c>
      <c r="J18" s="3">
        <f>VLOOKUP(売上一覧[[#This Row],[商品番号]],商品[],5,FALSE)</f>
        <v>8500</v>
      </c>
      <c r="K18" s="1">
        <v>1</v>
      </c>
      <c r="L18" s="3">
        <f>売上一覧[[#This Row],[価格]]*売上一覧[[#This Row],[数量]]</f>
        <v>8500</v>
      </c>
    </row>
    <row r="19" spans="2:12" x14ac:dyDescent="0.45">
      <c r="B19" s="1">
        <v>15</v>
      </c>
      <c r="C19" s="2">
        <v>44109</v>
      </c>
      <c r="D19" s="1">
        <v>90019</v>
      </c>
      <c r="E19" s="1" t="str">
        <f>VLOOKUP(売上一覧[[#This Row],[会員番号]],会員[],2,FALSE)</f>
        <v>沼田　由美子</v>
      </c>
      <c r="F19" s="1">
        <f>VLOOKUP(売上一覧[[#This Row],[会員番号]],会員[],9,FALSE)</f>
        <v>39</v>
      </c>
      <c r="G19" s="1" t="s">
        <v>23</v>
      </c>
      <c r="H19" s="1" t="str">
        <f>VLOOKUP(売上一覧[[#This Row],[商品番号]],商品[],2,FALSE)</f>
        <v>スリムアップローラー（腕用）</v>
      </c>
      <c r="I19" s="1" t="str">
        <f>VLOOKUP(売上一覧[[#This Row],[商品番号]],商品[],3,FALSE)</f>
        <v>スリム器具</v>
      </c>
      <c r="J19" s="3">
        <f>VLOOKUP(売上一覧[[#This Row],[商品番号]],商品[],5,FALSE)</f>
        <v>3500</v>
      </c>
      <c r="K19" s="1">
        <v>1</v>
      </c>
      <c r="L19" s="3">
        <f>売上一覧[[#This Row],[価格]]*売上一覧[[#This Row],[数量]]</f>
        <v>3500</v>
      </c>
    </row>
    <row r="20" spans="2:12" x14ac:dyDescent="0.45">
      <c r="B20" s="1">
        <v>16</v>
      </c>
      <c r="C20" s="2">
        <v>44109</v>
      </c>
      <c r="D20" s="1">
        <v>90011</v>
      </c>
      <c r="E20" s="1" t="str">
        <f>VLOOKUP(売上一覧[[#This Row],[会員番号]],会員[],2,FALSE)</f>
        <v>薙原　恵子</v>
      </c>
      <c r="F20" s="1">
        <f>VLOOKUP(売上一覧[[#This Row],[会員番号]],会員[],9,FALSE)</f>
        <v>48</v>
      </c>
      <c r="G20" s="1" t="s">
        <v>24</v>
      </c>
      <c r="H20" s="1" t="str">
        <f>VLOOKUP(売上一覧[[#This Row],[商品番号]],商品[],2,FALSE)</f>
        <v>ほっそりステッパー</v>
      </c>
      <c r="I20" s="1" t="str">
        <f>VLOOKUP(売上一覧[[#This Row],[商品番号]],商品[],3,FALSE)</f>
        <v>スリム器具</v>
      </c>
      <c r="J20" s="3">
        <f>VLOOKUP(売上一覧[[#This Row],[商品番号]],商品[],5,FALSE)</f>
        <v>12800</v>
      </c>
      <c r="K20" s="1">
        <v>1</v>
      </c>
      <c r="L20" s="3">
        <f>売上一覧[[#This Row],[価格]]*売上一覧[[#This Row],[数量]]</f>
        <v>12800</v>
      </c>
    </row>
    <row r="21" spans="2:12" x14ac:dyDescent="0.45">
      <c r="B21" s="1">
        <v>18</v>
      </c>
      <c r="C21" s="2">
        <v>44109</v>
      </c>
      <c r="D21" s="1">
        <v>90008</v>
      </c>
      <c r="E21" s="1" t="str">
        <f>VLOOKUP(売上一覧[[#This Row],[会員番号]],会員[],2,FALSE)</f>
        <v>笹本　祥子</v>
      </c>
      <c r="F21" s="1">
        <f>VLOOKUP(売上一覧[[#This Row],[会員番号]],会員[],9,FALSE)</f>
        <v>47</v>
      </c>
      <c r="G21" s="1" t="s">
        <v>26</v>
      </c>
      <c r="H21" s="1" t="str">
        <f>VLOOKUP(売上一覧[[#This Row],[商品番号]],商品[],2,FALSE)</f>
        <v>セルライト撃退！</v>
      </c>
      <c r="I21" s="1" t="str">
        <f>VLOOKUP(売上一覧[[#This Row],[商品番号]],商品[],3,FALSE)</f>
        <v>スリム器具</v>
      </c>
      <c r="J21" s="3">
        <f>VLOOKUP(売上一覧[[#This Row],[商品番号]],商品[],5,FALSE)</f>
        <v>8500</v>
      </c>
      <c r="K21" s="1">
        <v>1</v>
      </c>
      <c r="L21" s="3">
        <f>売上一覧[[#This Row],[価格]]*売上一覧[[#This Row],[数量]]</f>
        <v>8500</v>
      </c>
    </row>
    <row r="22" spans="2:12" x14ac:dyDescent="0.45">
      <c r="B22" s="1">
        <v>19</v>
      </c>
      <c r="C22" s="2">
        <v>44110</v>
      </c>
      <c r="D22" s="1">
        <v>90013</v>
      </c>
      <c r="E22" s="1" t="str">
        <f>VLOOKUP(売上一覧[[#This Row],[会員番号]],会員[],2,FALSE)</f>
        <v>横山　みゆき</v>
      </c>
      <c r="F22" s="1">
        <f>VLOOKUP(売上一覧[[#This Row],[会員番号]],会員[],9,FALSE)</f>
        <v>43</v>
      </c>
      <c r="G22" s="1" t="s">
        <v>10</v>
      </c>
      <c r="H22" s="1" t="str">
        <f>VLOOKUP(売上一覧[[#This Row],[商品番号]],商品[],2,FALSE)</f>
        <v>しっとりジェル（L）</v>
      </c>
      <c r="I22" s="1" t="str">
        <f>VLOOKUP(売上一覧[[#This Row],[商品番号]],商品[],3,FALSE)</f>
        <v>ボディケア</v>
      </c>
      <c r="J22" s="3">
        <f>VLOOKUP(売上一覧[[#This Row],[商品番号]],商品[],5,FALSE)</f>
        <v>5000</v>
      </c>
      <c r="K22" s="1">
        <v>1</v>
      </c>
      <c r="L22" s="3">
        <f>売上一覧[[#This Row],[価格]]*売上一覧[[#This Row],[数量]]</f>
        <v>5000</v>
      </c>
    </row>
    <row r="23" spans="2:12" x14ac:dyDescent="0.45">
      <c r="B23" s="1">
        <v>20</v>
      </c>
      <c r="C23" s="2">
        <v>44110</v>
      </c>
      <c r="D23" s="1">
        <v>90004</v>
      </c>
      <c r="E23" s="1" t="str">
        <f>VLOOKUP(売上一覧[[#This Row],[会員番号]],会員[],2,FALSE)</f>
        <v>村山　瞳</v>
      </c>
      <c r="F23" s="1">
        <f>VLOOKUP(売上一覧[[#This Row],[会員番号]],会員[],9,FALSE)</f>
        <v>38</v>
      </c>
      <c r="G23" s="1" t="s">
        <v>27</v>
      </c>
      <c r="H23" s="1" t="str">
        <f>VLOOKUP(売上一覧[[#This Row],[商品番号]],商品[],2,FALSE)</f>
        <v>むくみ知らず（スプレー式）</v>
      </c>
      <c r="I23" s="1" t="str">
        <f>VLOOKUP(売上一覧[[#This Row],[商品番号]],商品[],3,FALSE)</f>
        <v>ボディケア</v>
      </c>
      <c r="J23" s="3">
        <f>VLOOKUP(売上一覧[[#This Row],[商品番号]],商品[],5,FALSE)</f>
        <v>2800</v>
      </c>
      <c r="K23" s="1">
        <v>1</v>
      </c>
      <c r="L23" s="3">
        <f>売上一覧[[#This Row],[価格]]*売上一覧[[#This Row],[数量]]</f>
        <v>2800</v>
      </c>
    </row>
    <row r="24" spans="2:12" x14ac:dyDescent="0.45">
      <c r="B24" s="1">
        <v>21</v>
      </c>
      <c r="C24" s="2">
        <v>44110</v>
      </c>
      <c r="D24" s="1">
        <v>90001</v>
      </c>
      <c r="E24" s="1" t="str">
        <f>VLOOKUP(売上一覧[[#This Row],[会員番号]],会員[],2,FALSE)</f>
        <v>吉村　孝子</v>
      </c>
      <c r="F24" s="1">
        <f>VLOOKUP(売上一覧[[#This Row],[会員番号]],会員[],9,FALSE)</f>
        <v>58</v>
      </c>
      <c r="G24" s="1" t="s">
        <v>12</v>
      </c>
      <c r="H24" s="1" t="str">
        <f>VLOOKUP(売上一覧[[#This Row],[商品番号]],商品[],2,FALSE)</f>
        <v>すべすべフェイスソープ</v>
      </c>
      <c r="I24" s="1" t="str">
        <f>VLOOKUP(売上一覧[[#This Row],[商品番号]],商品[],3,FALSE)</f>
        <v>フェイスケア</v>
      </c>
      <c r="J24" s="3">
        <f>VLOOKUP(売上一覧[[#This Row],[商品番号]],商品[],5,FALSE)</f>
        <v>2800</v>
      </c>
      <c r="K24" s="1">
        <v>2</v>
      </c>
      <c r="L24" s="3">
        <f>売上一覧[[#This Row],[価格]]*売上一覧[[#This Row],[数量]]</f>
        <v>5600</v>
      </c>
    </row>
    <row r="25" spans="2:12" x14ac:dyDescent="0.45">
      <c r="B25" s="1">
        <v>22</v>
      </c>
      <c r="C25" s="2">
        <v>44110</v>
      </c>
      <c r="D25" s="1">
        <v>90009</v>
      </c>
      <c r="E25" s="1" t="str">
        <f>VLOOKUP(売上一覧[[#This Row],[会員番号]],会員[],2,FALSE)</f>
        <v>堀見　暢子</v>
      </c>
      <c r="F25" s="1">
        <f>VLOOKUP(売上一覧[[#This Row],[会員番号]],会員[],9,FALSE)</f>
        <v>26</v>
      </c>
      <c r="G25" s="1" t="s">
        <v>28</v>
      </c>
      <c r="H25" s="1" t="str">
        <f>VLOOKUP(売上一覧[[#This Row],[商品番号]],商品[],2,FALSE)</f>
        <v>毎日1分！美白パック（10枚入り）</v>
      </c>
      <c r="I25" s="1" t="str">
        <f>VLOOKUP(売上一覧[[#This Row],[商品番号]],商品[],3,FALSE)</f>
        <v>フェイスケア</v>
      </c>
      <c r="J25" s="3">
        <f>VLOOKUP(売上一覧[[#This Row],[商品番号]],商品[],5,FALSE)</f>
        <v>2700</v>
      </c>
      <c r="K25" s="1">
        <v>2</v>
      </c>
      <c r="L25" s="3">
        <f>売上一覧[[#This Row],[価格]]*売上一覧[[#This Row],[数量]]</f>
        <v>5400</v>
      </c>
    </row>
    <row r="26" spans="2:12" x14ac:dyDescent="0.45">
      <c r="B26" s="1">
        <v>23</v>
      </c>
      <c r="C26" s="2">
        <v>44111</v>
      </c>
      <c r="D26" s="1">
        <v>90014</v>
      </c>
      <c r="E26" s="1" t="str">
        <f>VLOOKUP(売上一覧[[#This Row],[会員番号]],会員[],2,FALSE)</f>
        <v>白川　響子</v>
      </c>
      <c r="F26" s="1">
        <f>VLOOKUP(売上一覧[[#This Row],[会員番号]],会員[],9,FALSE)</f>
        <v>62</v>
      </c>
      <c r="G26" s="1" t="s">
        <v>23</v>
      </c>
      <c r="H26" s="1" t="str">
        <f>VLOOKUP(売上一覧[[#This Row],[商品番号]],商品[],2,FALSE)</f>
        <v>スリムアップローラー（腕用）</v>
      </c>
      <c r="I26" s="1" t="str">
        <f>VLOOKUP(売上一覧[[#This Row],[商品番号]],商品[],3,FALSE)</f>
        <v>スリム器具</v>
      </c>
      <c r="J26" s="3">
        <f>VLOOKUP(売上一覧[[#This Row],[商品番号]],商品[],5,FALSE)</f>
        <v>3500</v>
      </c>
      <c r="K26" s="1">
        <v>1</v>
      </c>
      <c r="L26" s="3">
        <f>売上一覧[[#This Row],[価格]]*売上一覧[[#This Row],[数量]]</f>
        <v>3500</v>
      </c>
    </row>
    <row r="27" spans="2:12" x14ac:dyDescent="0.45">
      <c r="B27" s="1">
        <v>24</v>
      </c>
      <c r="C27" s="2">
        <v>44111</v>
      </c>
      <c r="D27" s="1">
        <v>90011</v>
      </c>
      <c r="E27" s="1" t="str">
        <f>VLOOKUP(売上一覧[[#This Row],[会員番号]],会員[],2,FALSE)</f>
        <v>薙原　恵子</v>
      </c>
      <c r="F27" s="1">
        <f>VLOOKUP(売上一覧[[#This Row],[会員番号]],会員[],9,FALSE)</f>
        <v>48</v>
      </c>
      <c r="G27" s="1" t="s">
        <v>14</v>
      </c>
      <c r="H27" s="1" t="str">
        <f>VLOOKUP(売上一覧[[#This Row],[商品番号]],商品[],2,FALSE)</f>
        <v>スリムアップローラー（脚用）</v>
      </c>
      <c r="I27" s="1" t="str">
        <f>VLOOKUP(売上一覧[[#This Row],[商品番号]],商品[],3,FALSE)</f>
        <v>スリム器具</v>
      </c>
      <c r="J27" s="3">
        <f>VLOOKUP(売上一覧[[#This Row],[商品番号]],商品[],5,FALSE)</f>
        <v>4500</v>
      </c>
      <c r="K27" s="1">
        <v>1</v>
      </c>
      <c r="L27" s="3">
        <f>売上一覧[[#This Row],[価格]]*売上一覧[[#This Row],[数量]]</f>
        <v>4500</v>
      </c>
    </row>
    <row r="28" spans="2:12" x14ac:dyDescent="0.45">
      <c r="B28" s="1">
        <v>25</v>
      </c>
      <c r="C28" s="2">
        <v>44112</v>
      </c>
      <c r="D28" s="1">
        <v>90009</v>
      </c>
      <c r="E28" s="1" t="str">
        <f>VLOOKUP(売上一覧[[#This Row],[会員番号]],会員[],2,FALSE)</f>
        <v>堀見　暢子</v>
      </c>
      <c r="F28" s="1">
        <f>VLOOKUP(売上一覧[[#This Row],[会員番号]],会員[],9,FALSE)</f>
        <v>26</v>
      </c>
      <c r="G28" s="1" t="s">
        <v>29</v>
      </c>
      <c r="H28" s="1" t="str">
        <f>VLOOKUP(売上一覧[[#This Row],[商品番号]],商品[],2,FALSE)</f>
        <v>ダイエッティー（30袋）</v>
      </c>
      <c r="I28" s="1" t="str">
        <f>VLOOKUP(売上一覧[[#This Row],[商品番号]],商品[],3,FALSE)</f>
        <v>ダイエット食品</v>
      </c>
      <c r="J28" s="3">
        <f>VLOOKUP(売上一覧[[#This Row],[商品番号]],商品[],5,FALSE)</f>
        <v>2800</v>
      </c>
      <c r="K28" s="1">
        <v>2</v>
      </c>
      <c r="L28" s="3">
        <f>売上一覧[[#This Row],[価格]]*売上一覧[[#This Row],[数量]]</f>
        <v>5600</v>
      </c>
    </row>
    <row r="29" spans="2:12" x14ac:dyDescent="0.45">
      <c r="B29" s="1">
        <v>26</v>
      </c>
      <c r="C29" s="2">
        <v>44113</v>
      </c>
      <c r="D29" s="1">
        <v>90015</v>
      </c>
      <c r="E29" s="1" t="str">
        <f>VLOOKUP(売上一覧[[#This Row],[会員番号]],会員[],2,FALSE)</f>
        <v>三上　久美</v>
      </c>
      <c r="F29" s="1">
        <f>VLOOKUP(売上一覧[[#This Row],[会員番号]],会員[],9,FALSE)</f>
        <v>55</v>
      </c>
      <c r="G29" s="1" t="s">
        <v>30</v>
      </c>
      <c r="H29" s="1" t="str">
        <f>VLOOKUP(売上一覧[[#This Row],[商品番号]],商品[],2,FALSE)</f>
        <v>アミノ酸deスリム</v>
      </c>
      <c r="I29" s="1" t="str">
        <f>VLOOKUP(売上一覧[[#This Row],[商品番号]],商品[],3,FALSE)</f>
        <v>ダイエット食品</v>
      </c>
      <c r="J29" s="3">
        <f>VLOOKUP(売上一覧[[#This Row],[商品番号]],商品[],5,FALSE)</f>
        <v>2000</v>
      </c>
      <c r="K29" s="1">
        <v>1</v>
      </c>
      <c r="L29" s="3">
        <f>売上一覧[[#This Row],[価格]]*売上一覧[[#This Row],[数量]]</f>
        <v>2000</v>
      </c>
    </row>
    <row r="30" spans="2:12" x14ac:dyDescent="0.45">
      <c r="B30" s="1">
        <v>27</v>
      </c>
      <c r="C30" s="2">
        <v>44113</v>
      </c>
      <c r="D30" s="1">
        <v>90013</v>
      </c>
      <c r="E30" s="1" t="str">
        <f>VLOOKUP(売上一覧[[#This Row],[会員番号]],会員[],2,FALSE)</f>
        <v>横山　みゆき</v>
      </c>
      <c r="F30" s="1">
        <f>VLOOKUP(売上一覧[[#This Row],[会員番号]],会員[],9,FALSE)</f>
        <v>43</v>
      </c>
      <c r="G30" s="1" t="s">
        <v>24</v>
      </c>
      <c r="H30" s="1" t="str">
        <f>VLOOKUP(売上一覧[[#This Row],[商品番号]],商品[],2,FALSE)</f>
        <v>ほっそりステッパー</v>
      </c>
      <c r="I30" s="1" t="str">
        <f>VLOOKUP(売上一覧[[#This Row],[商品番号]],商品[],3,FALSE)</f>
        <v>スリム器具</v>
      </c>
      <c r="J30" s="3">
        <f>VLOOKUP(売上一覧[[#This Row],[商品番号]],商品[],5,FALSE)</f>
        <v>12800</v>
      </c>
      <c r="K30" s="1">
        <v>1</v>
      </c>
      <c r="L30" s="3">
        <f>売上一覧[[#This Row],[価格]]*売上一覧[[#This Row],[数量]]</f>
        <v>12800</v>
      </c>
    </row>
    <row r="31" spans="2:12" x14ac:dyDescent="0.45">
      <c r="B31" s="1">
        <v>28</v>
      </c>
      <c r="C31" s="2">
        <v>44113</v>
      </c>
      <c r="D31" s="1">
        <v>90014</v>
      </c>
      <c r="E31" s="1" t="str">
        <f>VLOOKUP(売上一覧[[#This Row],[会員番号]],会員[],2,FALSE)</f>
        <v>白川　響子</v>
      </c>
      <c r="F31" s="1">
        <f>VLOOKUP(売上一覧[[#This Row],[会員番号]],会員[],9,FALSE)</f>
        <v>62</v>
      </c>
      <c r="G31" s="1" t="s">
        <v>24</v>
      </c>
      <c r="H31" s="1" t="str">
        <f>VLOOKUP(売上一覧[[#This Row],[商品番号]],商品[],2,FALSE)</f>
        <v>ほっそりステッパー</v>
      </c>
      <c r="I31" s="1" t="str">
        <f>VLOOKUP(売上一覧[[#This Row],[商品番号]],商品[],3,FALSE)</f>
        <v>スリム器具</v>
      </c>
      <c r="J31" s="3">
        <f>VLOOKUP(売上一覧[[#This Row],[商品番号]],商品[],5,FALSE)</f>
        <v>12800</v>
      </c>
      <c r="K31" s="1">
        <v>1</v>
      </c>
      <c r="L31" s="3">
        <f>売上一覧[[#This Row],[価格]]*売上一覧[[#This Row],[数量]]</f>
        <v>12800</v>
      </c>
    </row>
    <row r="32" spans="2:12" x14ac:dyDescent="0.45">
      <c r="B32" s="1">
        <v>29</v>
      </c>
      <c r="C32" s="2">
        <v>44113</v>
      </c>
      <c r="D32" s="1">
        <v>90012</v>
      </c>
      <c r="E32" s="1" t="str">
        <f>VLOOKUP(売上一覧[[#This Row],[会員番号]],会員[],2,FALSE)</f>
        <v>岡本　祥子</v>
      </c>
      <c r="F32" s="1">
        <f>VLOOKUP(売上一覧[[#This Row],[会員番号]],会員[],9,FALSE)</f>
        <v>29</v>
      </c>
      <c r="G32" s="1" t="s">
        <v>26</v>
      </c>
      <c r="H32" s="1" t="str">
        <f>VLOOKUP(売上一覧[[#This Row],[商品番号]],商品[],2,FALSE)</f>
        <v>セルライト撃退！</v>
      </c>
      <c r="I32" s="1" t="str">
        <f>VLOOKUP(売上一覧[[#This Row],[商品番号]],商品[],3,FALSE)</f>
        <v>スリム器具</v>
      </c>
      <c r="J32" s="3">
        <f>VLOOKUP(売上一覧[[#This Row],[商品番号]],商品[],5,FALSE)</f>
        <v>8500</v>
      </c>
      <c r="K32" s="1">
        <v>1</v>
      </c>
      <c r="L32" s="3">
        <f>売上一覧[[#This Row],[価格]]*売上一覧[[#This Row],[数量]]</f>
        <v>8500</v>
      </c>
    </row>
    <row r="33" spans="2:12" x14ac:dyDescent="0.45">
      <c r="B33" s="1">
        <v>30</v>
      </c>
      <c r="C33" s="2">
        <v>44114</v>
      </c>
      <c r="D33" s="1">
        <v>90011</v>
      </c>
      <c r="E33" s="1" t="str">
        <f>VLOOKUP(売上一覧[[#This Row],[会員番号]],会員[],2,FALSE)</f>
        <v>薙原　恵子</v>
      </c>
      <c r="F33" s="1">
        <f>VLOOKUP(売上一覧[[#This Row],[会員番号]],会員[],9,FALSE)</f>
        <v>48</v>
      </c>
      <c r="G33" s="1" t="s">
        <v>29</v>
      </c>
      <c r="H33" s="1" t="str">
        <f>VLOOKUP(売上一覧[[#This Row],[商品番号]],商品[],2,FALSE)</f>
        <v>ダイエッティー（30袋）</v>
      </c>
      <c r="I33" s="1" t="str">
        <f>VLOOKUP(売上一覧[[#This Row],[商品番号]],商品[],3,FALSE)</f>
        <v>ダイエット食品</v>
      </c>
      <c r="J33" s="3">
        <f>VLOOKUP(売上一覧[[#This Row],[商品番号]],商品[],5,FALSE)</f>
        <v>2800</v>
      </c>
      <c r="K33" s="1">
        <v>2</v>
      </c>
      <c r="L33" s="3">
        <f>売上一覧[[#This Row],[価格]]*売上一覧[[#This Row],[数量]]</f>
        <v>5600</v>
      </c>
    </row>
    <row r="34" spans="2:12" x14ac:dyDescent="0.45">
      <c r="B34" s="1">
        <v>31</v>
      </c>
      <c r="C34" s="2">
        <v>44114</v>
      </c>
      <c r="D34" s="1">
        <v>90019</v>
      </c>
      <c r="E34" s="1" t="str">
        <f>VLOOKUP(売上一覧[[#This Row],[会員番号]],会員[],2,FALSE)</f>
        <v>沼田　由美子</v>
      </c>
      <c r="F34" s="1">
        <f>VLOOKUP(売上一覧[[#This Row],[会員番号]],会員[],9,FALSE)</f>
        <v>39</v>
      </c>
      <c r="G34" s="1" t="s">
        <v>21</v>
      </c>
      <c r="H34" s="1" t="str">
        <f>VLOOKUP(売上一覧[[#This Row],[商品番号]],商品[],2,FALSE)</f>
        <v>つるつるフェイスソープ</v>
      </c>
      <c r="I34" s="1" t="str">
        <f>VLOOKUP(売上一覧[[#This Row],[商品番号]],商品[],3,FALSE)</f>
        <v>フェイスケア</v>
      </c>
      <c r="J34" s="3">
        <f>VLOOKUP(売上一覧[[#This Row],[商品番号]],商品[],5,FALSE)</f>
        <v>2800</v>
      </c>
      <c r="K34" s="1">
        <v>1</v>
      </c>
      <c r="L34" s="3">
        <f>売上一覧[[#This Row],[価格]]*売上一覧[[#This Row],[数量]]</f>
        <v>2800</v>
      </c>
    </row>
    <row r="35" spans="2:12" x14ac:dyDescent="0.45">
      <c r="B35" s="1">
        <v>32</v>
      </c>
      <c r="C35" s="2">
        <v>44114</v>
      </c>
      <c r="D35" s="1">
        <v>90006</v>
      </c>
      <c r="E35" s="1" t="str">
        <f>VLOOKUP(売上一覧[[#This Row],[会員番号]],会員[],2,FALSE)</f>
        <v>安川　博美</v>
      </c>
      <c r="F35" s="1">
        <f>VLOOKUP(売上一覧[[#This Row],[会員番号]],会員[],9,FALSE)</f>
        <v>30</v>
      </c>
      <c r="G35" s="1" t="s">
        <v>24</v>
      </c>
      <c r="H35" s="1" t="str">
        <f>VLOOKUP(売上一覧[[#This Row],[商品番号]],商品[],2,FALSE)</f>
        <v>ほっそりステッパー</v>
      </c>
      <c r="I35" s="1" t="str">
        <f>VLOOKUP(売上一覧[[#This Row],[商品番号]],商品[],3,FALSE)</f>
        <v>スリム器具</v>
      </c>
      <c r="J35" s="3">
        <f>VLOOKUP(売上一覧[[#This Row],[商品番号]],商品[],5,FALSE)</f>
        <v>12800</v>
      </c>
      <c r="K35" s="1">
        <v>1</v>
      </c>
      <c r="L35" s="3">
        <f>売上一覧[[#This Row],[価格]]*売上一覧[[#This Row],[数量]]</f>
        <v>12800</v>
      </c>
    </row>
    <row r="36" spans="2:12" x14ac:dyDescent="0.45">
      <c r="B36" s="1">
        <v>33</v>
      </c>
      <c r="C36" s="2">
        <v>44115</v>
      </c>
      <c r="D36" s="1">
        <v>90007</v>
      </c>
      <c r="E36" s="1" t="str">
        <f>VLOOKUP(売上一覧[[#This Row],[会員番号]],会員[],2,FALSE)</f>
        <v>遠藤　美登里</v>
      </c>
      <c r="F36" s="1">
        <f>VLOOKUP(売上一覧[[#This Row],[会員番号]],会員[],9,FALSE)</f>
        <v>72</v>
      </c>
      <c r="G36" s="1" t="s">
        <v>27</v>
      </c>
      <c r="H36" s="1" t="str">
        <f>VLOOKUP(売上一覧[[#This Row],[商品番号]],商品[],2,FALSE)</f>
        <v>むくみ知らず（スプレー式）</v>
      </c>
      <c r="I36" s="1" t="str">
        <f>VLOOKUP(売上一覧[[#This Row],[商品番号]],商品[],3,FALSE)</f>
        <v>ボディケア</v>
      </c>
      <c r="J36" s="3">
        <f>VLOOKUP(売上一覧[[#This Row],[商品番号]],商品[],5,FALSE)</f>
        <v>2800</v>
      </c>
      <c r="K36" s="1">
        <v>2</v>
      </c>
      <c r="L36" s="3">
        <f>売上一覧[[#This Row],[価格]]*売上一覧[[#This Row],[数量]]</f>
        <v>5600</v>
      </c>
    </row>
    <row r="37" spans="2:12" x14ac:dyDescent="0.45">
      <c r="B37" s="1">
        <v>34</v>
      </c>
      <c r="C37" s="2">
        <v>44115</v>
      </c>
      <c r="D37" s="1">
        <v>90008</v>
      </c>
      <c r="E37" s="1" t="str">
        <f>VLOOKUP(売上一覧[[#This Row],[会員番号]],会員[],2,FALSE)</f>
        <v>笹本　祥子</v>
      </c>
      <c r="F37" s="1">
        <f>VLOOKUP(売上一覧[[#This Row],[会員番号]],会員[],9,FALSE)</f>
        <v>47</v>
      </c>
      <c r="G37" s="1" t="s">
        <v>12</v>
      </c>
      <c r="H37" s="1" t="str">
        <f>VLOOKUP(売上一覧[[#This Row],[商品番号]],商品[],2,FALSE)</f>
        <v>すべすべフェイスソープ</v>
      </c>
      <c r="I37" s="1" t="str">
        <f>VLOOKUP(売上一覧[[#This Row],[商品番号]],商品[],3,FALSE)</f>
        <v>フェイスケア</v>
      </c>
      <c r="J37" s="3">
        <f>VLOOKUP(売上一覧[[#This Row],[商品番号]],商品[],5,FALSE)</f>
        <v>2800</v>
      </c>
      <c r="K37" s="1">
        <v>1</v>
      </c>
      <c r="L37" s="3">
        <f>売上一覧[[#This Row],[価格]]*売上一覧[[#This Row],[数量]]</f>
        <v>2800</v>
      </c>
    </row>
    <row r="38" spans="2:12" x14ac:dyDescent="0.45">
      <c r="B38" s="1">
        <v>35</v>
      </c>
      <c r="C38" s="2">
        <v>44115</v>
      </c>
      <c r="D38" s="1">
        <v>90013</v>
      </c>
      <c r="E38" s="1" t="str">
        <f>VLOOKUP(売上一覧[[#This Row],[会員番号]],会員[],2,FALSE)</f>
        <v>横山　みゆき</v>
      </c>
      <c r="F38" s="1">
        <f>VLOOKUP(売上一覧[[#This Row],[会員番号]],会員[],9,FALSE)</f>
        <v>43</v>
      </c>
      <c r="G38" s="1" t="s">
        <v>31</v>
      </c>
      <c r="H38" s="1" t="str">
        <f>VLOOKUP(売上一覧[[#This Row],[商品番号]],商品[],2,FALSE)</f>
        <v>毎日1分！美白パック（20枚入り）</v>
      </c>
      <c r="I38" s="1" t="str">
        <f>VLOOKUP(売上一覧[[#This Row],[商品番号]],商品[],3,FALSE)</f>
        <v>フェイスケア</v>
      </c>
      <c r="J38" s="3">
        <f>VLOOKUP(売上一覧[[#This Row],[商品番号]],商品[],5,FALSE)</f>
        <v>5000</v>
      </c>
      <c r="K38" s="1">
        <v>1</v>
      </c>
      <c r="L38" s="3">
        <f>売上一覧[[#This Row],[価格]]*売上一覧[[#This Row],[数量]]</f>
        <v>5000</v>
      </c>
    </row>
    <row r="39" spans="2:12" x14ac:dyDescent="0.45">
      <c r="B39" s="1">
        <v>36</v>
      </c>
      <c r="C39" s="2">
        <v>44115</v>
      </c>
      <c r="D39" s="1">
        <v>90005</v>
      </c>
      <c r="E39" s="1" t="str">
        <f>VLOOKUP(売上一覧[[#This Row],[会員番号]],会員[],2,FALSE)</f>
        <v>坂本　みさき</v>
      </c>
      <c r="F39" s="1">
        <f>VLOOKUP(売上一覧[[#This Row],[会員番号]],会員[],9,FALSE)</f>
        <v>60</v>
      </c>
      <c r="G39" s="1" t="s">
        <v>14</v>
      </c>
      <c r="H39" s="1" t="str">
        <f>VLOOKUP(売上一覧[[#This Row],[商品番号]],商品[],2,FALSE)</f>
        <v>スリムアップローラー（脚用）</v>
      </c>
      <c r="I39" s="1" t="str">
        <f>VLOOKUP(売上一覧[[#This Row],[商品番号]],商品[],3,FALSE)</f>
        <v>スリム器具</v>
      </c>
      <c r="J39" s="3">
        <f>VLOOKUP(売上一覧[[#This Row],[商品番号]],商品[],5,FALSE)</f>
        <v>4500</v>
      </c>
      <c r="K39" s="1">
        <v>1</v>
      </c>
      <c r="L39" s="3">
        <f>売上一覧[[#This Row],[価格]]*売上一覧[[#This Row],[数量]]</f>
        <v>4500</v>
      </c>
    </row>
    <row r="40" spans="2:12" x14ac:dyDescent="0.45">
      <c r="B40" s="1">
        <v>37</v>
      </c>
      <c r="C40" s="2">
        <v>44116</v>
      </c>
      <c r="D40" s="1">
        <v>90012</v>
      </c>
      <c r="E40" s="1" t="str">
        <f>VLOOKUP(売上一覧[[#This Row],[会員番号]],会員[],2,FALSE)</f>
        <v>岡本　祥子</v>
      </c>
      <c r="F40" s="1">
        <f>VLOOKUP(売上一覧[[#This Row],[会員番号]],会員[],9,FALSE)</f>
        <v>29</v>
      </c>
      <c r="G40" s="1" t="s">
        <v>17</v>
      </c>
      <c r="H40" s="1" t="str">
        <f>VLOOKUP(売上一覧[[#This Row],[商品番号]],商品[],2,FALSE)</f>
        <v>サウナ式サポーター</v>
      </c>
      <c r="I40" s="1" t="str">
        <f>VLOOKUP(売上一覧[[#This Row],[商品番号]],商品[],3,FALSE)</f>
        <v>ボディケア</v>
      </c>
      <c r="J40" s="3">
        <f>VLOOKUP(売上一覧[[#This Row],[商品番号]],商品[],5,FALSE)</f>
        <v>7800</v>
      </c>
      <c r="K40" s="1">
        <v>1</v>
      </c>
      <c r="L40" s="3">
        <f>売上一覧[[#This Row],[価格]]*売上一覧[[#This Row],[数量]]</f>
        <v>7800</v>
      </c>
    </row>
    <row r="41" spans="2:12" x14ac:dyDescent="0.45">
      <c r="B41" s="1">
        <v>38</v>
      </c>
      <c r="C41" s="2">
        <v>44116</v>
      </c>
      <c r="D41" s="1">
        <v>90001</v>
      </c>
      <c r="E41" s="1" t="str">
        <f>VLOOKUP(売上一覧[[#This Row],[会員番号]],会員[],2,FALSE)</f>
        <v>吉村　孝子</v>
      </c>
      <c r="F41" s="1">
        <f>VLOOKUP(売上一覧[[#This Row],[会員番号]],会員[],9,FALSE)</f>
        <v>58</v>
      </c>
      <c r="G41" s="1" t="s">
        <v>31</v>
      </c>
      <c r="H41" s="1" t="str">
        <f>VLOOKUP(売上一覧[[#This Row],[商品番号]],商品[],2,FALSE)</f>
        <v>毎日1分！美白パック（20枚入り）</v>
      </c>
      <c r="I41" s="1" t="str">
        <f>VLOOKUP(売上一覧[[#This Row],[商品番号]],商品[],3,FALSE)</f>
        <v>フェイスケア</v>
      </c>
      <c r="J41" s="3">
        <f>VLOOKUP(売上一覧[[#This Row],[商品番号]],商品[],5,FALSE)</f>
        <v>5000</v>
      </c>
      <c r="K41" s="1">
        <v>1</v>
      </c>
      <c r="L41" s="3">
        <f>売上一覧[[#This Row],[価格]]*売上一覧[[#This Row],[数量]]</f>
        <v>5000</v>
      </c>
    </row>
    <row r="42" spans="2:12" x14ac:dyDescent="0.45">
      <c r="B42" s="1">
        <v>39</v>
      </c>
      <c r="C42" s="2">
        <v>44116</v>
      </c>
      <c r="D42" s="1">
        <v>90001</v>
      </c>
      <c r="E42" s="1" t="str">
        <f>VLOOKUP(売上一覧[[#This Row],[会員番号]],会員[],2,FALSE)</f>
        <v>吉村　孝子</v>
      </c>
      <c r="F42" s="1">
        <f>VLOOKUP(売上一覧[[#This Row],[会員番号]],会員[],9,FALSE)</f>
        <v>58</v>
      </c>
      <c r="G42" s="1" t="s">
        <v>26</v>
      </c>
      <c r="H42" s="1" t="str">
        <f>VLOOKUP(売上一覧[[#This Row],[商品番号]],商品[],2,FALSE)</f>
        <v>セルライト撃退！</v>
      </c>
      <c r="I42" s="1" t="str">
        <f>VLOOKUP(売上一覧[[#This Row],[商品番号]],商品[],3,FALSE)</f>
        <v>スリム器具</v>
      </c>
      <c r="J42" s="3">
        <f>VLOOKUP(売上一覧[[#This Row],[商品番号]],商品[],5,FALSE)</f>
        <v>8500</v>
      </c>
      <c r="K42" s="1">
        <v>1</v>
      </c>
      <c r="L42" s="3">
        <f>売上一覧[[#This Row],[価格]]*売上一覧[[#This Row],[数量]]</f>
        <v>8500</v>
      </c>
    </row>
    <row r="43" spans="2:12" x14ac:dyDescent="0.45">
      <c r="B43" s="1">
        <v>40</v>
      </c>
      <c r="C43" s="2">
        <v>44117</v>
      </c>
      <c r="D43" s="1">
        <v>90003</v>
      </c>
      <c r="E43" s="1" t="str">
        <f>VLOOKUP(売上一覧[[#This Row],[会員番号]],会員[],2,FALSE)</f>
        <v>近藤　みさき</v>
      </c>
      <c r="F43" s="1">
        <f>VLOOKUP(売上一覧[[#This Row],[会員番号]],会員[],9,FALSE)</f>
        <v>41</v>
      </c>
      <c r="G43" s="1" t="s">
        <v>29</v>
      </c>
      <c r="H43" s="1" t="str">
        <f>VLOOKUP(売上一覧[[#This Row],[商品番号]],商品[],2,FALSE)</f>
        <v>ダイエッティー（30袋）</v>
      </c>
      <c r="I43" s="1" t="str">
        <f>VLOOKUP(売上一覧[[#This Row],[商品番号]],商品[],3,FALSE)</f>
        <v>ダイエット食品</v>
      </c>
      <c r="J43" s="3">
        <f>VLOOKUP(売上一覧[[#This Row],[商品番号]],商品[],5,FALSE)</f>
        <v>2800</v>
      </c>
      <c r="K43" s="1">
        <v>1</v>
      </c>
      <c r="L43" s="3">
        <f>売上一覧[[#This Row],[価格]]*売上一覧[[#This Row],[数量]]</f>
        <v>2800</v>
      </c>
    </row>
    <row r="44" spans="2:12" x14ac:dyDescent="0.45">
      <c r="B44" s="1">
        <v>41</v>
      </c>
      <c r="C44" s="2">
        <v>44117</v>
      </c>
      <c r="D44" s="1">
        <v>90009</v>
      </c>
      <c r="E44" s="1" t="str">
        <f>VLOOKUP(売上一覧[[#This Row],[会員番号]],会員[],2,FALSE)</f>
        <v>堀見　暢子</v>
      </c>
      <c r="F44" s="1">
        <f>VLOOKUP(売上一覧[[#This Row],[会員番号]],会員[],9,FALSE)</f>
        <v>26</v>
      </c>
      <c r="G44" s="1" t="s">
        <v>21</v>
      </c>
      <c r="H44" s="1" t="str">
        <f>VLOOKUP(売上一覧[[#This Row],[商品番号]],商品[],2,FALSE)</f>
        <v>つるつるフェイスソープ</v>
      </c>
      <c r="I44" s="1" t="str">
        <f>VLOOKUP(売上一覧[[#This Row],[商品番号]],商品[],3,FALSE)</f>
        <v>フェイスケア</v>
      </c>
      <c r="J44" s="3">
        <f>VLOOKUP(売上一覧[[#This Row],[商品番号]],商品[],5,FALSE)</f>
        <v>2800</v>
      </c>
      <c r="K44" s="1">
        <v>1</v>
      </c>
      <c r="L44" s="3">
        <f>売上一覧[[#This Row],[価格]]*売上一覧[[#This Row],[数量]]</f>
        <v>2800</v>
      </c>
    </row>
    <row r="45" spans="2:12" x14ac:dyDescent="0.45">
      <c r="B45" s="1">
        <v>42</v>
      </c>
      <c r="C45" s="2">
        <v>44117</v>
      </c>
      <c r="D45" s="1">
        <v>90020</v>
      </c>
      <c r="E45" s="1" t="str">
        <f>VLOOKUP(売上一覧[[#This Row],[会員番号]],会員[],2,FALSE)</f>
        <v>石川　里枝</v>
      </c>
      <c r="F45" s="1">
        <f>VLOOKUP(売上一覧[[#This Row],[会員番号]],会員[],9,FALSE)</f>
        <v>61</v>
      </c>
      <c r="G45" s="1" t="s">
        <v>24</v>
      </c>
      <c r="H45" s="1" t="str">
        <f>VLOOKUP(売上一覧[[#This Row],[商品番号]],商品[],2,FALSE)</f>
        <v>ほっそりステッパー</v>
      </c>
      <c r="I45" s="1" t="str">
        <f>VLOOKUP(売上一覧[[#This Row],[商品番号]],商品[],3,FALSE)</f>
        <v>スリム器具</v>
      </c>
      <c r="J45" s="3">
        <f>VLOOKUP(売上一覧[[#This Row],[商品番号]],商品[],5,FALSE)</f>
        <v>12800</v>
      </c>
      <c r="K45" s="1">
        <v>2</v>
      </c>
      <c r="L45" s="3">
        <f>売上一覧[[#This Row],[価格]]*売上一覧[[#This Row],[数量]]</f>
        <v>25600</v>
      </c>
    </row>
    <row r="46" spans="2:12" x14ac:dyDescent="0.45">
      <c r="B46" s="1">
        <v>43</v>
      </c>
      <c r="C46" s="2">
        <v>44118</v>
      </c>
      <c r="D46" s="1">
        <v>90011</v>
      </c>
      <c r="E46" s="1" t="str">
        <f>VLOOKUP(売上一覧[[#This Row],[会員番号]],会員[],2,FALSE)</f>
        <v>薙原　恵子</v>
      </c>
      <c r="F46" s="1">
        <f>VLOOKUP(売上一覧[[#This Row],[会員番号]],会員[],9,FALSE)</f>
        <v>48</v>
      </c>
      <c r="G46" s="1" t="s">
        <v>28</v>
      </c>
      <c r="H46" s="1" t="str">
        <f>VLOOKUP(売上一覧[[#This Row],[商品番号]],商品[],2,FALSE)</f>
        <v>毎日1分！美白パック（10枚入り）</v>
      </c>
      <c r="I46" s="1" t="str">
        <f>VLOOKUP(売上一覧[[#This Row],[商品番号]],商品[],3,FALSE)</f>
        <v>フェイスケア</v>
      </c>
      <c r="J46" s="3">
        <f>VLOOKUP(売上一覧[[#This Row],[商品番号]],商品[],5,FALSE)</f>
        <v>2700</v>
      </c>
      <c r="K46" s="1">
        <v>1</v>
      </c>
      <c r="L46" s="3">
        <f>売上一覧[[#This Row],[価格]]*売上一覧[[#This Row],[数量]]</f>
        <v>2700</v>
      </c>
    </row>
    <row r="47" spans="2:12" x14ac:dyDescent="0.45">
      <c r="B47" s="1">
        <v>44</v>
      </c>
      <c r="C47" s="2">
        <v>44118</v>
      </c>
      <c r="D47" s="1">
        <v>90003</v>
      </c>
      <c r="E47" s="1" t="str">
        <f>VLOOKUP(売上一覧[[#This Row],[会員番号]],会員[],2,FALSE)</f>
        <v>近藤　みさき</v>
      </c>
      <c r="F47" s="1">
        <f>VLOOKUP(売上一覧[[#This Row],[会員番号]],会員[],9,FALSE)</f>
        <v>41</v>
      </c>
      <c r="G47" s="1" t="s">
        <v>31</v>
      </c>
      <c r="H47" s="1" t="str">
        <f>VLOOKUP(売上一覧[[#This Row],[商品番号]],商品[],2,FALSE)</f>
        <v>毎日1分！美白パック（20枚入り）</v>
      </c>
      <c r="I47" s="1" t="str">
        <f>VLOOKUP(売上一覧[[#This Row],[商品番号]],商品[],3,FALSE)</f>
        <v>フェイスケア</v>
      </c>
      <c r="J47" s="3">
        <f>VLOOKUP(売上一覧[[#This Row],[商品番号]],商品[],5,FALSE)</f>
        <v>5000</v>
      </c>
      <c r="K47" s="1">
        <v>1</v>
      </c>
      <c r="L47" s="3">
        <f>売上一覧[[#This Row],[価格]]*売上一覧[[#This Row],[数量]]</f>
        <v>5000</v>
      </c>
    </row>
    <row r="48" spans="2:12" x14ac:dyDescent="0.45">
      <c r="B48" s="1">
        <v>45</v>
      </c>
      <c r="C48" s="2">
        <v>44118</v>
      </c>
      <c r="D48" s="1">
        <v>90003</v>
      </c>
      <c r="E48" s="1" t="str">
        <f>VLOOKUP(売上一覧[[#This Row],[会員番号]],会員[],2,FALSE)</f>
        <v>近藤　みさき</v>
      </c>
      <c r="F48" s="1">
        <f>VLOOKUP(売上一覧[[#This Row],[会員番号]],会員[],9,FALSE)</f>
        <v>41</v>
      </c>
      <c r="G48" s="1" t="s">
        <v>24</v>
      </c>
      <c r="H48" s="1" t="str">
        <f>VLOOKUP(売上一覧[[#This Row],[商品番号]],商品[],2,FALSE)</f>
        <v>ほっそりステッパー</v>
      </c>
      <c r="I48" s="1" t="str">
        <f>VLOOKUP(売上一覧[[#This Row],[商品番号]],商品[],3,FALSE)</f>
        <v>スリム器具</v>
      </c>
      <c r="J48" s="3">
        <f>VLOOKUP(売上一覧[[#This Row],[商品番号]],商品[],5,FALSE)</f>
        <v>12800</v>
      </c>
      <c r="K48" s="1">
        <v>2</v>
      </c>
      <c r="L48" s="3">
        <f>売上一覧[[#This Row],[価格]]*売上一覧[[#This Row],[数量]]</f>
        <v>25600</v>
      </c>
    </row>
    <row r="49" spans="2:12" x14ac:dyDescent="0.45">
      <c r="B49" s="1">
        <v>46</v>
      </c>
      <c r="C49" s="2">
        <v>44119</v>
      </c>
      <c r="D49" s="1">
        <v>90021</v>
      </c>
      <c r="E49" s="1" t="str">
        <f>VLOOKUP(売上一覧[[#This Row],[会員番号]],会員[],2,FALSE)</f>
        <v>伊藤　由里</v>
      </c>
      <c r="F49" s="1">
        <f>VLOOKUP(売上一覧[[#This Row],[会員番号]],会員[],9,FALSE)</f>
        <v>23</v>
      </c>
      <c r="G49" s="1" t="s">
        <v>30</v>
      </c>
      <c r="H49" s="1" t="str">
        <f>VLOOKUP(売上一覧[[#This Row],[商品番号]],商品[],2,FALSE)</f>
        <v>アミノ酸deスリム</v>
      </c>
      <c r="I49" s="1" t="str">
        <f>VLOOKUP(売上一覧[[#This Row],[商品番号]],商品[],3,FALSE)</f>
        <v>ダイエット食品</v>
      </c>
      <c r="J49" s="3">
        <f>VLOOKUP(売上一覧[[#This Row],[商品番号]],商品[],5,FALSE)</f>
        <v>2000</v>
      </c>
      <c r="K49" s="1">
        <v>1</v>
      </c>
      <c r="L49" s="3">
        <f>売上一覧[[#This Row],[価格]]*売上一覧[[#This Row],[数量]]</f>
        <v>2000</v>
      </c>
    </row>
    <row r="50" spans="2:12" x14ac:dyDescent="0.45">
      <c r="B50" s="1">
        <v>47</v>
      </c>
      <c r="C50" s="2">
        <v>44119</v>
      </c>
      <c r="D50" s="1">
        <v>90009</v>
      </c>
      <c r="E50" s="1" t="str">
        <f>VLOOKUP(売上一覧[[#This Row],[会員番号]],会員[],2,FALSE)</f>
        <v>堀見　暢子</v>
      </c>
      <c r="F50" s="1">
        <f>VLOOKUP(売上一覧[[#This Row],[会員番号]],会員[],9,FALSE)</f>
        <v>26</v>
      </c>
      <c r="G50" s="1" t="s">
        <v>23</v>
      </c>
      <c r="H50" s="1" t="str">
        <f>VLOOKUP(売上一覧[[#This Row],[商品番号]],商品[],2,FALSE)</f>
        <v>スリムアップローラー（腕用）</v>
      </c>
      <c r="I50" s="1" t="str">
        <f>VLOOKUP(売上一覧[[#This Row],[商品番号]],商品[],3,FALSE)</f>
        <v>スリム器具</v>
      </c>
      <c r="J50" s="3">
        <f>VLOOKUP(売上一覧[[#This Row],[商品番号]],商品[],5,FALSE)</f>
        <v>3500</v>
      </c>
      <c r="K50" s="1">
        <v>2</v>
      </c>
      <c r="L50" s="3">
        <f>売上一覧[[#This Row],[価格]]*売上一覧[[#This Row],[数量]]</f>
        <v>7000</v>
      </c>
    </row>
    <row r="51" spans="2:12" x14ac:dyDescent="0.45">
      <c r="B51" s="1">
        <v>48</v>
      </c>
      <c r="C51" s="2">
        <v>44120</v>
      </c>
      <c r="D51" s="1">
        <v>90012</v>
      </c>
      <c r="E51" s="1" t="str">
        <f>VLOOKUP(売上一覧[[#This Row],[会員番号]],会員[],2,FALSE)</f>
        <v>岡本　祥子</v>
      </c>
      <c r="F51" s="1">
        <f>VLOOKUP(売上一覧[[#This Row],[会員番号]],会員[],9,FALSE)</f>
        <v>29</v>
      </c>
      <c r="G51" s="1" t="s">
        <v>15</v>
      </c>
      <c r="H51" s="1" t="str">
        <f>VLOOKUP(売上一覧[[#This Row],[商品番号]],商品[],2,FALSE)</f>
        <v>しっとりジェル（M）</v>
      </c>
      <c r="I51" s="1" t="str">
        <f>VLOOKUP(売上一覧[[#This Row],[商品番号]],商品[],3,FALSE)</f>
        <v>ボディケア</v>
      </c>
      <c r="J51" s="3">
        <f>VLOOKUP(売上一覧[[#This Row],[商品番号]],商品[],5,FALSE)</f>
        <v>3500</v>
      </c>
      <c r="K51" s="1">
        <v>2</v>
      </c>
      <c r="L51" s="3">
        <f>売上一覧[[#This Row],[価格]]*売上一覧[[#This Row],[数量]]</f>
        <v>7000</v>
      </c>
    </row>
    <row r="52" spans="2:12" x14ac:dyDescent="0.45">
      <c r="B52" s="1">
        <v>49</v>
      </c>
      <c r="C52" s="2">
        <v>44120</v>
      </c>
      <c r="D52" s="1">
        <v>90011</v>
      </c>
      <c r="E52" s="1" t="str">
        <f>VLOOKUP(売上一覧[[#This Row],[会員番号]],会員[],2,FALSE)</f>
        <v>薙原　恵子</v>
      </c>
      <c r="F52" s="1">
        <f>VLOOKUP(売上一覧[[#This Row],[会員番号]],会員[],9,FALSE)</f>
        <v>48</v>
      </c>
      <c r="G52" s="1" t="s">
        <v>18</v>
      </c>
      <c r="H52" s="1" t="str">
        <f>VLOOKUP(売上一覧[[#This Row],[商品番号]],商品[],2,FALSE)</f>
        <v>スマートレッグ</v>
      </c>
      <c r="I52" s="1" t="str">
        <f>VLOOKUP(売上一覧[[#This Row],[商品番号]],商品[],3,FALSE)</f>
        <v>スリム器具</v>
      </c>
      <c r="J52" s="3">
        <f>VLOOKUP(売上一覧[[#This Row],[商品番号]],商品[],5,FALSE)</f>
        <v>5600</v>
      </c>
      <c r="K52" s="1">
        <v>1</v>
      </c>
      <c r="L52" s="3">
        <f>売上一覧[[#This Row],[価格]]*売上一覧[[#This Row],[数量]]</f>
        <v>5600</v>
      </c>
    </row>
    <row r="53" spans="2:12" x14ac:dyDescent="0.45">
      <c r="B53" s="1">
        <v>50</v>
      </c>
      <c r="C53" s="2">
        <v>44120</v>
      </c>
      <c r="D53" s="1">
        <v>90011</v>
      </c>
      <c r="E53" s="1" t="str">
        <f>VLOOKUP(売上一覧[[#This Row],[会員番号]],会員[],2,FALSE)</f>
        <v>薙原　恵子</v>
      </c>
      <c r="F53" s="1">
        <f>VLOOKUP(売上一覧[[#This Row],[会員番号]],会員[],9,FALSE)</f>
        <v>48</v>
      </c>
      <c r="G53" s="1" t="s">
        <v>32</v>
      </c>
      <c r="H53" s="1" t="str">
        <f>VLOOKUP(売上一覧[[#This Row],[商品番号]],商品[],2,FALSE)</f>
        <v>おやすみマッサージャー</v>
      </c>
      <c r="I53" s="1" t="str">
        <f>VLOOKUP(売上一覧[[#This Row],[商品番号]],商品[],3,FALSE)</f>
        <v>スリム器具</v>
      </c>
      <c r="J53" s="3">
        <f>VLOOKUP(売上一覧[[#This Row],[商品番号]],商品[],5,FALSE)</f>
        <v>9800</v>
      </c>
      <c r="K53" s="1">
        <v>1</v>
      </c>
      <c r="L53" s="3">
        <f>売上一覧[[#This Row],[価格]]*売上一覧[[#This Row],[数量]]</f>
        <v>9800</v>
      </c>
    </row>
    <row r="54" spans="2:12" x14ac:dyDescent="0.45">
      <c r="B54" s="1">
        <v>51</v>
      </c>
      <c r="C54" s="2">
        <v>44121</v>
      </c>
      <c r="D54" s="1">
        <v>90002</v>
      </c>
      <c r="E54" s="1" t="str">
        <f>VLOOKUP(売上一覧[[#This Row],[会員番号]],会員[],2,FALSE)</f>
        <v>金岡　まなみ</v>
      </c>
      <c r="F54" s="1">
        <f>VLOOKUP(売上一覧[[#This Row],[会員番号]],会員[],9,FALSE)</f>
        <v>64</v>
      </c>
      <c r="G54" s="1" t="s">
        <v>28</v>
      </c>
      <c r="H54" s="1" t="str">
        <f>VLOOKUP(売上一覧[[#This Row],[商品番号]],商品[],2,FALSE)</f>
        <v>毎日1分！美白パック（10枚入り）</v>
      </c>
      <c r="I54" s="1" t="str">
        <f>VLOOKUP(売上一覧[[#This Row],[商品番号]],商品[],3,FALSE)</f>
        <v>フェイスケア</v>
      </c>
      <c r="J54" s="3">
        <f>VLOOKUP(売上一覧[[#This Row],[商品番号]],商品[],5,FALSE)</f>
        <v>2700</v>
      </c>
      <c r="K54" s="1">
        <v>1</v>
      </c>
      <c r="L54" s="3">
        <f>売上一覧[[#This Row],[価格]]*売上一覧[[#This Row],[数量]]</f>
        <v>2700</v>
      </c>
    </row>
    <row r="55" spans="2:12" x14ac:dyDescent="0.45">
      <c r="B55" s="1">
        <v>52</v>
      </c>
      <c r="C55" s="2">
        <v>44122</v>
      </c>
      <c r="D55" s="1">
        <v>90012</v>
      </c>
      <c r="E55" s="1" t="str">
        <f>VLOOKUP(売上一覧[[#This Row],[会員番号]],会員[],2,FALSE)</f>
        <v>岡本　祥子</v>
      </c>
      <c r="F55" s="1">
        <f>VLOOKUP(売上一覧[[#This Row],[会員番号]],会員[],9,FALSE)</f>
        <v>29</v>
      </c>
      <c r="G55" s="1" t="s">
        <v>7</v>
      </c>
      <c r="H55" s="1" t="str">
        <f>VLOOKUP(売上一覧[[#This Row],[商品番号]],商品[],2,FALSE)</f>
        <v>エステサロンのローション</v>
      </c>
      <c r="I55" s="1" t="str">
        <f>VLOOKUP(売上一覧[[#This Row],[商品番号]],商品[],3,FALSE)</f>
        <v>フェイスケア</v>
      </c>
      <c r="J55" s="3">
        <f>VLOOKUP(売上一覧[[#This Row],[商品番号]],商品[],5,FALSE)</f>
        <v>10000</v>
      </c>
      <c r="K55" s="1">
        <v>1</v>
      </c>
      <c r="L55" s="3">
        <f>売上一覧[[#This Row],[価格]]*売上一覧[[#This Row],[数量]]</f>
        <v>10000</v>
      </c>
    </row>
    <row r="56" spans="2:12" x14ac:dyDescent="0.45">
      <c r="B56" s="1">
        <v>53</v>
      </c>
      <c r="C56" s="2">
        <v>44123</v>
      </c>
      <c r="D56" s="1">
        <v>90019</v>
      </c>
      <c r="E56" s="1" t="str">
        <f>VLOOKUP(売上一覧[[#This Row],[会員番号]],会員[],2,FALSE)</f>
        <v>沼田　由美子</v>
      </c>
      <c r="F56" s="1">
        <f>VLOOKUP(売上一覧[[#This Row],[会員番号]],会員[],9,FALSE)</f>
        <v>39</v>
      </c>
      <c r="G56" s="1" t="s">
        <v>32</v>
      </c>
      <c r="H56" s="1" t="str">
        <f>VLOOKUP(売上一覧[[#This Row],[商品番号]],商品[],2,FALSE)</f>
        <v>おやすみマッサージャー</v>
      </c>
      <c r="I56" s="1" t="str">
        <f>VLOOKUP(売上一覧[[#This Row],[商品番号]],商品[],3,FALSE)</f>
        <v>スリム器具</v>
      </c>
      <c r="J56" s="3">
        <f>VLOOKUP(売上一覧[[#This Row],[商品番号]],商品[],5,FALSE)</f>
        <v>9800</v>
      </c>
      <c r="K56" s="1">
        <v>1</v>
      </c>
      <c r="L56" s="3">
        <f>売上一覧[[#This Row],[価格]]*売上一覧[[#This Row],[数量]]</f>
        <v>9800</v>
      </c>
    </row>
    <row r="57" spans="2:12" x14ac:dyDescent="0.45">
      <c r="B57" s="1">
        <v>54</v>
      </c>
      <c r="C57" s="2">
        <v>44124</v>
      </c>
      <c r="D57" s="1">
        <v>90003</v>
      </c>
      <c r="E57" s="1" t="str">
        <f>VLOOKUP(売上一覧[[#This Row],[会員番号]],会員[],2,FALSE)</f>
        <v>近藤　みさき</v>
      </c>
      <c r="F57" s="1">
        <f>VLOOKUP(売上一覧[[#This Row],[会員番号]],会員[],9,FALSE)</f>
        <v>41</v>
      </c>
      <c r="G57" s="1" t="s">
        <v>15</v>
      </c>
      <c r="H57" s="1" t="str">
        <f>VLOOKUP(売上一覧[[#This Row],[商品番号]],商品[],2,FALSE)</f>
        <v>しっとりジェル（M）</v>
      </c>
      <c r="I57" s="1" t="str">
        <f>VLOOKUP(売上一覧[[#This Row],[商品番号]],商品[],3,FALSE)</f>
        <v>ボディケア</v>
      </c>
      <c r="J57" s="3">
        <f>VLOOKUP(売上一覧[[#This Row],[商品番号]],商品[],5,FALSE)</f>
        <v>3500</v>
      </c>
      <c r="K57" s="1">
        <v>1</v>
      </c>
      <c r="L57" s="3">
        <f>売上一覧[[#This Row],[価格]]*売上一覧[[#This Row],[数量]]</f>
        <v>3500</v>
      </c>
    </row>
    <row r="58" spans="2:12" x14ac:dyDescent="0.45">
      <c r="B58" s="1">
        <v>55</v>
      </c>
      <c r="C58" s="2">
        <v>44124</v>
      </c>
      <c r="D58" s="1">
        <v>90006</v>
      </c>
      <c r="E58" s="1" t="str">
        <f>VLOOKUP(売上一覧[[#This Row],[会員番号]],会員[],2,FALSE)</f>
        <v>安川　博美</v>
      </c>
      <c r="F58" s="1">
        <f>VLOOKUP(売上一覧[[#This Row],[会員番号]],会員[],9,FALSE)</f>
        <v>30</v>
      </c>
      <c r="G58" s="1" t="s">
        <v>29</v>
      </c>
      <c r="H58" s="1" t="str">
        <f>VLOOKUP(売上一覧[[#This Row],[商品番号]],商品[],2,FALSE)</f>
        <v>ダイエッティー（30袋）</v>
      </c>
      <c r="I58" s="1" t="str">
        <f>VLOOKUP(売上一覧[[#This Row],[商品番号]],商品[],3,FALSE)</f>
        <v>ダイエット食品</v>
      </c>
      <c r="J58" s="3">
        <f>VLOOKUP(売上一覧[[#This Row],[商品番号]],商品[],5,FALSE)</f>
        <v>2800</v>
      </c>
      <c r="K58" s="1">
        <v>2</v>
      </c>
      <c r="L58" s="3">
        <f>売上一覧[[#This Row],[価格]]*売上一覧[[#This Row],[数量]]</f>
        <v>5600</v>
      </c>
    </row>
    <row r="59" spans="2:12" x14ac:dyDescent="0.45">
      <c r="B59" s="1">
        <v>56</v>
      </c>
      <c r="C59" s="2">
        <v>44125</v>
      </c>
      <c r="D59" s="1">
        <v>90015</v>
      </c>
      <c r="E59" s="1" t="str">
        <f>VLOOKUP(売上一覧[[#This Row],[会員番号]],会員[],2,FALSE)</f>
        <v>三上　久美</v>
      </c>
      <c r="F59" s="1">
        <f>VLOOKUP(売上一覧[[#This Row],[会員番号]],会員[],9,FALSE)</f>
        <v>55</v>
      </c>
      <c r="G59" s="1" t="s">
        <v>18</v>
      </c>
      <c r="H59" s="1" t="str">
        <f>VLOOKUP(売上一覧[[#This Row],[商品番号]],商品[],2,FALSE)</f>
        <v>スマートレッグ</v>
      </c>
      <c r="I59" s="1" t="str">
        <f>VLOOKUP(売上一覧[[#This Row],[商品番号]],商品[],3,FALSE)</f>
        <v>スリム器具</v>
      </c>
      <c r="J59" s="3">
        <f>VLOOKUP(売上一覧[[#This Row],[商品番号]],商品[],5,FALSE)</f>
        <v>5600</v>
      </c>
      <c r="K59" s="1">
        <v>1</v>
      </c>
      <c r="L59" s="3">
        <f>売上一覧[[#This Row],[価格]]*売上一覧[[#This Row],[数量]]</f>
        <v>5600</v>
      </c>
    </row>
    <row r="60" spans="2:12" x14ac:dyDescent="0.45">
      <c r="B60" s="1">
        <v>57</v>
      </c>
      <c r="C60" s="2">
        <v>44126</v>
      </c>
      <c r="D60" s="1">
        <v>90020</v>
      </c>
      <c r="E60" s="1" t="str">
        <f>VLOOKUP(売上一覧[[#This Row],[会員番号]],会員[],2,FALSE)</f>
        <v>石川　里枝</v>
      </c>
      <c r="F60" s="1">
        <f>VLOOKUP(売上一覧[[#This Row],[会員番号]],会員[],9,FALSE)</f>
        <v>61</v>
      </c>
      <c r="G60" s="1" t="s">
        <v>21</v>
      </c>
      <c r="H60" s="1" t="str">
        <f>VLOOKUP(売上一覧[[#This Row],[商品番号]],商品[],2,FALSE)</f>
        <v>つるつるフェイスソープ</v>
      </c>
      <c r="I60" s="1" t="str">
        <f>VLOOKUP(売上一覧[[#This Row],[商品番号]],商品[],3,FALSE)</f>
        <v>フェイスケア</v>
      </c>
      <c r="J60" s="3">
        <f>VLOOKUP(売上一覧[[#This Row],[商品番号]],商品[],5,FALSE)</f>
        <v>2800</v>
      </c>
      <c r="K60" s="1">
        <v>1</v>
      </c>
      <c r="L60" s="3">
        <f>売上一覧[[#This Row],[価格]]*売上一覧[[#This Row],[数量]]</f>
        <v>2800</v>
      </c>
    </row>
    <row r="61" spans="2:12" x14ac:dyDescent="0.45">
      <c r="B61" s="1">
        <v>58</v>
      </c>
      <c r="C61" s="2">
        <v>44127</v>
      </c>
      <c r="D61" s="1">
        <v>90020</v>
      </c>
      <c r="E61" s="1" t="str">
        <f>VLOOKUP(売上一覧[[#This Row],[会員番号]],会員[],2,FALSE)</f>
        <v>石川　里枝</v>
      </c>
      <c r="F61" s="1">
        <f>VLOOKUP(売上一覧[[#This Row],[会員番号]],会員[],9,FALSE)</f>
        <v>61</v>
      </c>
      <c r="G61" s="1" t="s">
        <v>31</v>
      </c>
      <c r="H61" s="1" t="str">
        <f>VLOOKUP(売上一覧[[#This Row],[商品番号]],商品[],2,FALSE)</f>
        <v>毎日1分！美白パック（20枚入り）</v>
      </c>
      <c r="I61" s="1" t="str">
        <f>VLOOKUP(売上一覧[[#This Row],[商品番号]],商品[],3,FALSE)</f>
        <v>フェイスケア</v>
      </c>
      <c r="J61" s="3">
        <f>VLOOKUP(売上一覧[[#This Row],[商品番号]],商品[],5,FALSE)</f>
        <v>5000</v>
      </c>
      <c r="K61" s="1">
        <v>1</v>
      </c>
      <c r="L61" s="3">
        <f>売上一覧[[#This Row],[価格]]*売上一覧[[#This Row],[数量]]</f>
        <v>5000</v>
      </c>
    </row>
    <row r="62" spans="2:12" x14ac:dyDescent="0.45">
      <c r="B62" s="1">
        <v>59</v>
      </c>
      <c r="C62" s="2">
        <v>44127</v>
      </c>
      <c r="D62" s="1">
        <v>90012</v>
      </c>
      <c r="E62" s="1" t="str">
        <f>VLOOKUP(売上一覧[[#This Row],[会員番号]],会員[],2,FALSE)</f>
        <v>岡本　祥子</v>
      </c>
      <c r="F62" s="1">
        <f>VLOOKUP(売上一覧[[#This Row],[会員番号]],会員[],9,FALSE)</f>
        <v>29</v>
      </c>
      <c r="G62" s="1" t="s">
        <v>23</v>
      </c>
      <c r="H62" s="1" t="str">
        <f>VLOOKUP(売上一覧[[#This Row],[商品番号]],商品[],2,FALSE)</f>
        <v>スリムアップローラー（腕用）</v>
      </c>
      <c r="I62" s="1" t="str">
        <f>VLOOKUP(売上一覧[[#This Row],[商品番号]],商品[],3,FALSE)</f>
        <v>スリム器具</v>
      </c>
      <c r="J62" s="3">
        <f>VLOOKUP(売上一覧[[#This Row],[商品番号]],商品[],5,FALSE)</f>
        <v>3500</v>
      </c>
      <c r="K62" s="1">
        <v>5</v>
      </c>
      <c r="L62" s="3">
        <f>売上一覧[[#This Row],[価格]]*売上一覧[[#This Row],[数量]]</f>
        <v>17500</v>
      </c>
    </row>
    <row r="63" spans="2:12" x14ac:dyDescent="0.45">
      <c r="B63" s="1">
        <v>60</v>
      </c>
      <c r="C63" s="2">
        <v>44128</v>
      </c>
      <c r="D63" s="1">
        <v>90015</v>
      </c>
      <c r="E63" s="1" t="str">
        <f>VLOOKUP(売上一覧[[#This Row],[会員番号]],会員[],2,FALSE)</f>
        <v>三上　久美</v>
      </c>
      <c r="F63" s="1">
        <f>VLOOKUP(売上一覧[[#This Row],[会員番号]],会員[],9,FALSE)</f>
        <v>55</v>
      </c>
      <c r="G63" s="1" t="s">
        <v>30</v>
      </c>
      <c r="H63" s="1" t="str">
        <f>VLOOKUP(売上一覧[[#This Row],[商品番号]],商品[],2,FALSE)</f>
        <v>アミノ酸deスリム</v>
      </c>
      <c r="I63" s="1" t="str">
        <f>VLOOKUP(売上一覧[[#This Row],[商品番号]],商品[],3,FALSE)</f>
        <v>ダイエット食品</v>
      </c>
      <c r="J63" s="3">
        <f>VLOOKUP(売上一覧[[#This Row],[商品番号]],商品[],5,FALSE)</f>
        <v>2000</v>
      </c>
      <c r="K63" s="1">
        <v>2</v>
      </c>
      <c r="L63" s="3">
        <f>売上一覧[[#This Row],[価格]]*売上一覧[[#This Row],[数量]]</f>
        <v>4000</v>
      </c>
    </row>
    <row r="64" spans="2:12" x14ac:dyDescent="0.45">
      <c r="B64" s="1">
        <v>61</v>
      </c>
      <c r="C64" s="2">
        <v>44128</v>
      </c>
      <c r="D64" s="1">
        <v>90016</v>
      </c>
      <c r="E64" s="1" t="str">
        <f>VLOOKUP(売上一覧[[#This Row],[会員番号]],会員[],2,FALSE)</f>
        <v>諸岡　保美</v>
      </c>
      <c r="F64" s="1">
        <f>VLOOKUP(売上一覧[[#This Row],[会員番号]],会員[],9,FALSE)</f>
        <v>30</v>
      </c>
      <c r="G64" s="1" t="s">
        <v>28</v>
      </c>
      <c r="H64" s="1" t="str">
        <f>VLOOKUP(売上一覧[[#This Row],[商品番号]],商品[],2,FALSE)</f>
        <v>毎日1分！美白パック（10枚入り）</v>
      </c>
      <c r="I64" s="1" t="str">
        <f>VLOOKUP(売上一覧[[#This Row],[商品番号]],商品[],3,FALSE)</f>
        <v>フェイスケア</v>
      </c>
      <c r="J64" s="3">
        <f>VLOOKUP(売上一覧[[#This Row],[商品番号]],商品[],5,FALSE)</f>
        <v>2700</v>
      </c>
      <c r="K64" s="1">
        <v>1</v>
      </c>
      <c r="L64" s="3">
        <f>売上一覧[[#This Row],[価格]]*売上一覧[[#This Row],[数量]]</f>
        <v>2700</v>
      </c>
    </row>
    <row r="65" spans="2:12" x14ac:dyDescent="0.45">
      <c r="B65" s="1">
        <v>62</v>
      </c>
      <c r="C65" s="2">
        <v>44128</v>
      </c>
      <c r="D65" s="1">
        <v>90001</v>
      </c>
      <c r="E65" s="1" t="str">
        <f>VLOOKUP(売上一覧[[#This Row],[会員番号]],会員[],2,FALSE)</f>
        <v>吉村　孝子</v>
      </c>
      <c r="F65" s="1">
        <f>VLOOKUP(売上一覧[[#This Row],[会員番号]],会員[],9,FALSE)</f>
        <v>58</v>
      </c>
      <c r="G65" s="1" t="s">
        <v>31</v>
      </c>
      <c r="H65" s="1" t="str">
        <f>VLOOKUP(売上一覧[[#This Row],[商品番号]],商品[],2,FALSE)</f>
        <v>毎日1分！美白パック（20枚入り）</v>
      </c>
      <c r="I65" s="1" t="str">
        <f>VLOOKUP(売上一覧[[#This Row],[商品番号]],商品[],3,FALSE)</f>
        <v>フェイスケア</v>
      </c>
      <c r="J65" s="3">
        <f>VLOOKUP(売上一覧[[#This Row],[商品番号]],商品[],5,FALSE)</f>
        <v>5000</v>
      </c>
      <c r="K65" s="1">
        <v>1</v>
      </c>
      <c r="L65" s="3">
        <f>売上一覧[[#This Row],[価格]]*売上一覧[[#This Row],[数量]]</f>
        <v>5000</v>
      </c>
    </row>
    <row r="66" spans="2:12" x14ac:dyDescent="0.45">
      <c r="B66" s="1">
        <v>63</v>
      </c>
      <c r="C66" s="2">
        <v>44129</v>
      </c>
      <c r="D66" s="1">
        <v>90008</v>
      </c>
      <c r="E66" s="1" t="str">
        <f>VLOOKUP(売上一覧[[#This Row],[会員番号]],会員[],2,FALSE)</f>
        <v>笹本　祥子</v>
      </c>
      <c r="F66" s="1">
        <f>VLOOKUP(売上一覧[[#This Row],[会員番号]],会員[],9,FALSE)</f>
        <v>47</v>
      </c>
      <c r="G66" s="1" t="s">
        <v>17</v>
      </c>
      <c r="H66" s="1" t="str">
        <f>VLOOKUP(売上一覧[[#This Row],[商品番号]],商品[],2,FALSE)</f>
        <v>サウナ式サポーター</v>
      </c>
      <c r="I66" s="1" t="str">
        <f>VLOOKUP(売上一覧[[#This Row],[商品番号]],商品[],3,FALSE)</f>
        <v>ボディケア</v>
      </c>
      <c r="J66" s="3">
        <f>VLOOKUP(売上一覧[[#This Row],[商品番号]],商品[],5,FALSE)</f>
        <v>7800</v>
      </c>
      <c r="K66" s="1">
        <v>1</v>
      </c>
      <c r="L66" s="3">
        <f>売上一覧[[#This Row],[価格]]*売上一覧[[#This Row],[数量]]</f>
        <v>7800</v>
      </c>
    </row>
    <row r="67" spans="2:12" x14ac:dyDescent="0.45">
      <c r="B67" s="1">
        <v>64</v>
      </c>
      <c r="C67" s="2">
        <v>44129</v>
      </c>
      <c r="D67" s="1">
        <v>90008</v>
      </c>
      <c r="E67" s="1" t="str">
        <f>VLOOKUP(売上一覧[[#This Row],[会員番号]],会員[],2,FALSE)</f>
        <v>笹本　祥子</v>
      </c>
      <c r="F67" s="1">
        <f>VLOOKUP(売上一覧[[#This Row],[会員番号]],会員[],9,FALSE)</f>
        <v>47</v>
      </c>
      <c r="G67" s="1" t="s">
        <v>30</v>
      </c>
      <c r="H67" s="1" t="str">
        <f>VLOOKUP(売上一覧[[#This Row],[商品番号]],商品[],2,FALSE)</f>
        <v>アミノ酸deスリム</v>
      </c>
      <c r="I67" s="1" t="str">
        <f>VLOOKUP(売上一覧[[#This Row],[商品番号]],商品[],3,FALSE)</f>
        <v>ダイエット食品</v>
      </c>
      <c r="J67" s="3">
        <f>VLOOKUP(売上一覧[[#This Row],[商品番号]],商品[],5,FALSE)</f>
        <v>2000</v>
      </c>
      <c r="K67" s="1">
        <v>1</v>
      </c>
      <c r="L67" s="3">
        <f>売上一覧[[#This Row],[価格]]*売上一覧[[#This Row],[数量]]</f>
        <v>2000</v>
      </c>
    </row>
    <row r="68" spans="2:12" x14ac:dyDescent="0.45">
      <c r="B68" s="1">
        <v>65</v>
      </c>
      <c r="C68" s="2">
        <v>44130</v>
      </c>
      <c r="D68" s="1">
        <v>90009</v>
      </c>
      <c r="E68" s="1" t="str">
        <f>VLOOKUP(売上一覧[[#This Row],[会員番号]],会員[],2,FALSE)</f>
        <v>堀見　暢子</v>
      </c>
      <c r="F68" s="1">
        <f>VLOOKUP(売上一覧[[#This Row],[会員番号]],会員[],9,FALSE)</f>
        <v>26</v>
      </c>
      <c r="G68" s="1" t="s">
        <v>27</v>
      </c>
      <c r="H68" s="1" t="str">
        <f>VLOOKUP(売上一覧[[#This Row],[商品番号]],商品[],2,FALSE)</f>
        <v>むくみ知らず（スプレー式）</v>
      </c>
      <c r="I68" s="1" t="str">
        <f>VLOOKUP(売上一覧[[#This Row],[商品番号]],商品[],3,FALSE)</f>
        <v>ボディケア</v>
      </c>
      <c r="J68" s="3">
        <f>VLOOKUP(売上一覧[[#This Row],[商品番号]],商品[],5,FALSE)</f>
        <v>2800</v>
      </c>
      <c r="K68" s="1">
        <v>1</v>
      </c>
      <c r="L68" s="3">
        <f>売上一覧[[#This Row],[価格]]*売上一覧[[#This Row],[数量]]</f>
        <v>2800</v>
      </c>
    </row>
    <row r="69" spans="2:12" x14ac:dyDescent="0.45">
      <c r="B69" s="1">
        <v>66</v>
      </c>
      <c r="C69" s="2">
        <v>44130</v>
      </c>
      <c r="D69" s="1">
        <v>90019</v>
      </c>
      <c r="E69" s="1" t="str">
        <f>VLOOKUP(売上一覧[[#This Row],[会員番号]],会員[],2,FALSE)</f>
        <v>沼田　由美子</v>
      </c>
      <c r="F69" s="1">
        <f>VLOOKUP(売上一覧[[#This Row],[会員番号]],会員[],9,FALSE)</f>
        <v>39</v>
      </c>
      <c r="G69" s="1" t="s">
        <v>23</v>
      </c>
      <c r="H69" s="1" t="str">
        <f>VLOOKUP(売上一覧[[#This Row],[商品番号]],商品[],2,FALSE)</f>
        <v>スリムアップローラー（腕用）</v>
      </c>
      <c r="I69" s="1" t="str">
        <f>VLOOKUP(売上一覧[[#This Row],[商品番号]],商品[],3,FALSE)</f>
        <v>スリム器具</v>
      </c>
      <c r="J69" s="3">
        <f>VLOOKUP(売上一覧[[#This Row],[商品番号]],商品[],5,FALSE)</f>
        <v>3500</v>
      </c>
      <c r="K69" s="1">
        <v>5</v>
      </c>
      <c r="L69" s="3">
        <f>売上一覧[[#This Row],[価格]]*売上一覧[[#This Row],[数量]]</f>
        <v>17500</v>
      </c>
    </row>
    <row r="70" spans="2:12" x14ac:dyDescent="0.45">
      <c r="B70" s="1">
        <v>67</v>
      </c>
      <c r="C70" s="2">
        <v>44130</v>
      </c>
      <c r="D70" s="1">
        <v>90001</v>
      </c>
      <c r="E70" s="1" t="str">
        <f>VLOOKUP(売上一覧[[#This Row],[会員番号]],会員[],2,FALSE)</f>
        <v>吉村　孝子</v>
      </c>
      <c r="F70" s="1">
        <f>VLOOKUP(売上一覧[[#This Row],[会員番号]],会員[],9,FALSE)</f>
        <v>58</v>
      </c>
      <c r="G70" s="1" t="s">
        <v>26</v>
      </c>
      <c r="H70" s="1" t="str">
        <f>VLOOKUP(売上一覧[[#This Row],[商品番号]],商品[],2,FALSE)</f>
        <v>セルライト撃退！</v>
      </c>
      <c r="I70" s="1" t="str">
        <f>VLOOKUP(売上一覧[[#This Row],[商品番号]],商品[],3,FALSE)</f>
        <v>スリム器具</v>
      </c>
      <c r="J70" s="3">
        <f>VLOOKUP(売上一覧[[#This Row],[商品番号]],商品[],5,FALSE)</f>
        <v>8500</v>
      </c>
      <c r="K70" s="1">
        <v>2</v>
      </c>
      <c r="L70" s="3">
        <f>売上一覧[[#This Row],[価格]]*売上一覧[[#This Row],[数量]]</f>
        <v>17000</v>
      </c>
    </row>
    <row r="71" spans="2:12" x14ac:dyDescent="0.45">
      <c r="B71" s="1">
        <v>68</v>
      </c>
      <c r="C71" s="2">
        <v>44131</v>
      </c>
      <c r="D71" s="1">
        <v>90017</v>
      </c>
      <c r="E71" s="1" t="str">
        <f>VLOOKUP(売上一覧[[#This Row],[会員番号]],会員[],2,FALSE)</f>
        <v>榎並　恵美</v>
      </c>
      <c r="F71" s="1">
        <f>VLOOKUP(売上一覧[[#This Row],[会員番号]],会員[],9,FALSE)</f>
        <v>49</v>
      </c>
      <c r="G71" s="1" t="s">
        <v>20</v>
      </c>
      <c r="H71" s="1" t="str">
        <f>VLOOKUP(売上一覧[[#This Row],[商品番号]],商品[],2,FALSE)</f>
        <v>こんにゃくダイエッター（30食）</v>
      </c>
      <c r="I71" s="1" t="str">
        <f>VLOOKUP(売上一覧[[#This Row],[商品番号]],商品[],3,FALSE)</f>
        <v>ダイエット食品</v>
      </c>
      <c r="J71" s="3">
        <f>VLOOKUP(売上一覧[[#This Row],[商品番号]],商品[],5,FALSE)</f>
        <v>3200</v>
      </c>
      <c r="K71" s="1">
        <v>3</v>
      </c>
      <c r="L71" s="3">
        <f>売上一覧[[#This Row],[価格]]*売上一覧[[#This Row],[数量]]</f>
        <v>9600</v>
      </c>
    </row>
    <row r="72" spans="2:12" x14ac:dyDescent="0.45">
      <c r="B72" s="1">
        <v>69</v>
      </c>
      <c r="C72" s="2">
        <v>44131</v>
      </c>
      <c r="D72" s="1">
        <v>90005</v>
      </c>
      <c r="E72" s="1" t="str">
        <f>VLOOKUP(売上一覧[[#This Row],[会員番号]],会員[],2,FALSE)</f>
        <v>坂本　みさき</v>
      </c>
      <c r="F72" s="1">
        <f>VLOOKUP(売上一覧[[#This Row],[会員番号]],会員[],9,FALSE)</f>
        <v>60</v>
      </c>
      <c r="G72" s="1" t="s">
        <v>26</v>
      </c>
      <c r="H72" s="1" t="str">
        <f>VLOOKUP(売上一覧[[#This Row],[商品番号]],商品[],2,FALSE)</f>
        <v>セルライト撃退！</v>
      </c>
      <c r="I72" s="1" t="str">
        <f>VLOOKUP(売上一覧[[#This Row],[商品番号]],商品[],3,FALSE)</f>
        <v>スリム器具</v>
      </c>
      <c r="J72" s="3">
        <f>VLOOKUP(売上一覧[[#This Row],[商品番号]],商品[],5,FALSE)</f>
        <v>8500</v>
      </c>
      <c r="K72" s="1">
        <v>2</v>
      </c>
      <c r="L72" s="3">
        <f>売上一覧[[#This Row],[価格]]*売上一覧[[#This Row],[数量]]</f>
        <v>17000</v>
      </c>
    </row>
    <row r="73" spans="2:12" x14ac:dyDescent="0.45">
      <c r="B73" s="1">
        <v>70</v>
      </c>
      <c r="C73" s="2">
        <v>44132</v>
      </c>
      <c r="D73" s="1">
        <v>90001</v>
      </c>
      <c r="E73" s="1" t="str">
        <f>VLOOKUP(売上一覧[[#This Row],[会員番号]],会員[],2,FALSE)</f>
        <v>吉村　孝子</v>
      </c>
      <c r="F73" s="1">
        <f>VLOOKUP(売上一覧[[#This Row],[会員番号]],会員[],9,FALSE)</f>
        <v>58</v>
      </c>
      <c r="G73" s="1" t="s">
        <v>21</v>
      </c>
      <c r="H73" s="1" t="str">
        <f>VLOOKUP(売上一覧[[#This Row],[商品番号]],商品[],2,FALSE)</f>
        <v>つるつるフェイスソープ</v>
      </c>
      <c r="I73" s="1" t="str">
        <f>VLOOKUP(売上一覧[[#This Row],[商品番号]],商品[],3,FALSE)</f>
        <v>フェイスケア</v>
      </c>
      <c r="J73" s="3">
        <f>VLOOKUP(売上一覧[[#This Row],[商品番号]],商品[],5,FALSE)</f>
        <v>2800</v>
      </c>
      <c r="K73" s="1">
        <v>3</v>
      </c>
      <c r="L73" s="3">
        <f>売上一覧[[#This Row],[価格]]*売上一覧[[#This Row],[数量]]</f>
        <v>8400</v>
      </c>
    </row>
    <row r="74" spans="2:12" x14ac:dyDescent="0.45">
      <c r="B74" s="1">
        <v>71</v>
      </c>
      <c r="C74" s="2">
        <v>44132</v>
      </c>
      <c r="D74" s="1">
        <v>90020</v>
      </c>
      <c r="E74" s="1" t="str">
        <f>VLOOKUP(売上一覧[[#This Row],[会員番号]],会員[],2,FALSE)</f>
        <v>石川　里枝</v>
      </c>
      <c r="F74" s="1">
        <f>VLOOKUP(売上一覧[[#This Row],[会員番号]],会員[],9,FALSE)</f>
        <v>61</v>
      </c>
      <c r="G74" s="1" t="s">
        <v>28</v>
      </c>
      <c r="H74" s="1" t="str">
        <f>VLOOKUP(売上一覧[[#This Row],[商品番号]],商品[],2,FALSE)</f>
        <v>毎日1分！美白パック（10枚入り）</v>
      </c>
      <c r="I74" s="1" t="str">
        <f>VLOOKUP(売上一覧[[#This Row],[商品番号]],商品[],3,FALSE)</f>
        <v>フェイスケア</v>
      </c>
      <c r="J74" s="3">
        <f>VLOOKUP(売上一覧[[#This Row],[商品番号]],商品[],5,FALSE)</f>
        <v>2700</v>
      </c>
      <c r="K74" s="1">
        <v>1</v>
      </c>
      <c r="L74" s="3">
        <f>売上一覧[[#This Row],[価格]]*売上一覧[[#This Row],[数量]]</f>
        <v>2700</v>
      </c>
    </row>
    <row r="75" spans="2:12" x14ac:dyDescent="0.45">
      <c r="B75" s="1">
        <v>72</v>
      </c>
      <c r="C75" s="2">
        <v>44132</v>
      </c>
      <c r="D75" s="1">
        <v>90011</v>
      </c>
      <c r="E75" s="1" t="str">
        <f>VLOOKUP(売上一覧[[#This Row],[会員番号]],会員[],2,FALSE)</f>
        <v>薙原　恵子</v>
      </c>
      <c r="F75" s="1">
        <f>VLOOKUP(売上一覧[[#This Row],[会員番号]],会員[],9,FALSE)</f>
        <v>48</v>
      </c>
      <c r="G75" s="1" t="s">
        <v>26</v>
      </c>
      <c r="H75" s="1" t="str">
        <f>VLOOKUP(売上一覧[[#This Row],[商品番号]],商品[],2,FALSE)</f>
        <v>セルライト撃退！</v>
      </c>
      <c r="I75" s="1" t="str">
        <f>VLOOKUP(売上一覧[[#This Row],[商品番号]],商品[],3,FALSE)</f>
        <v>スリム器具</v>
      </c>
      <c r="J75" s="3">
        <f>VLOOKUP(売上一覧[[#This Row],[商品番号]],商品[],5,FALSE)</f>
        <v>8500</v>
      </c>
      <c r="K75" s="1">
        <v>2</v>
      </c>
      <c r="L75" s="3">
        <f>売上一覧[[#This Row],[価格]]*売上一覧[[#This Row],[数量]]</f>
        <v>17000</v>
      </c>
    </row>
    <row r="76" spans="2:12" x14ac:dyDescent="0.45">
      <c r="B76" s="1">
        <v>73</v>
      </c>
      <c r="C76" s="2">
        <v>44133</v>
      </c>
      <c r="D76" s="1">
        <v>90012</v>
      </c>
      <c r="E76" s="1" t="str">
        <f>VLOOKUP(売上一覧[[#This Row],[会員番号]],会員[],2,FALSE)</f>
        <v>岡本　祥子</v>
      </c>
      <c r="F76" s="1">
        <f>VLOOKUP(売上一覧[[#This Row],[会員番号]],会員[],9,FALSE)</f>
        <v>29</v>
      </c>
      <c r="G76" s="1" t="s">
        <v>3</v>
      </c>
      <c r="H76" s="1" t="str">
        <f>VLOOKUP(売上一覧[[#This Row],[商品番号]],商品[],2,FALSE)</f>
        <v>オイルdeすべすべ</v>
      </c>
      <c r="I76" s="1" t="str">
        <f>VLOOKUP(売上一覧[[#This Row],[商品番号]],商品[],3,FALSE)</f>
        <v>ボディケア</v>
      </c>
      <c r="J76" s="3">
        <f>VLOOKUP(売上一覧[[#This Row],[商品番号]],商品[],5,FALSE)</f>
        <v>5500</v>
      </c>
      <c r="K76" s="1">
        <v>2</v>
      </c>
      <c r="L76" s="3">
        <f>売上一覧[[#This Row],[価格]]*売上一覧[[#This Row],[数量]]</f>
        <v>11000</v>
      </c>
    </row>
    <row r="77" spans="2:12" x14ac:dyDescent="0.45">
      <c r="B77" s="1">
        <v>74</v>
      </c>
      <c r="C77" s="2">
        <v>44134</v>
      </c>
      <c r="D77" s="1">
        <v>90011</v>
      </c>
      <c r="E77" s="1" t="str">
        <f>VLOOKUP(売上一覧[[#This Row],[会員番号]],会員[],2,FALSE)</f>
        <v>薙原　恵子</v>
      </c>
      <c r="F77" s="1">
        <f>VLOOKUP(売上一覧[[#This Row],[会員番号]],会員[],9,FALSE)</f>
        <v>48</v>
      </c>
      <c r="G77" s="1" t="s">
        <v>7</v>
      </c>
      <c r="H77" s="1" t="str">
        <f>VLOOKUP(売上一覧[[#This Row],[商品番号]],商品[],2,FALSE)</f>
        <v>エステサロンのローション</v>
      </c>
      <c r="I77" s="1" t="str">
        <f>VLOOKUP(売上一覧[[#This Row],[商品番号]],商品[],3,FALSE)</f>
        <v>フェイスケア</v>
      </c>
      <c r="J77" s="3">
        <f>VLOOKUP(売上一覧[[#This Row],[商品番号]],商品[],5,FALSE)</f>
        <v>10000</v>
      </c>
      <c r="K77" s="1">
        <v>1</v>
      </c>
      <c r="L77" s="3">
        <f>売上一覧[[#This Row],[価格]]*売上一覧[[#This Row],[数量]]</f>
        <v>10000</v>
      </c>
    </row>
    <row r="78" spans="2:12" x14ac:dyDescent="0.45">
      <c r="B78" s="1">
        <v>75</v>
      </c>
      <c r="C78" s="2">
        <v>44135</v>
      </c>
      <c r="D78" s="1">
        <v>90004</v>
      </c>
      <c r="E78" s="1" t="str">
        <f>VLOOKUP(売上一覧[[#This Row],[会員番号]],会員[],2,FALSE)</f>
        <v>村山　瞳</v>
      </c>
      <c r="F78" s="1">
        <f>VLOOKUP(売上一覧[[#This Row],[会員番号]],会員[],9,FALSE)</f>
        <v>38</v>
      </c>
      <c r="G78" s="1" t="s">
        <v>6</v>
      </c>
      <c r="H78" s="1" t="str">
        <f>VLOOKUP(売上一覧[[#This Row],[商品番号]],商品[],2,FALSE)</f>
        <v>こんにゃくダイエッター（15食）</v>
      </c>
      <c r="I78" s="1" t="str">
        <f>VLOOKUP(売上一覧[[#This Row],[商品番号]],商品[],3,FALSE)</f>
        <v>ダイエット食品</v>
      </c>
      <c r="J78" s="3">
        <f>VLOOKUP(売上一覧[[#This Row],[商品番号]],商品[],5,FALSE)</f>
        <v>1700</v>
      </c>
      <c r="K78" s="1">
        <v>1</v>
      </c>
      <c r="L78" s="3">
        <f>売上一覧[[#This Row],[価格]]*売上一覧[[#This Row],[数量]]</f>
        <v>1700</v>
      </c>
    </row>
    <row r="79" spans="2:12" x14ac:dyDescent="0.45">
      <c r="B79" s="1">
        <v>76</v>
      </c>
      <c r="C79" s="2">
        <v>44136</v>
      </c>
      <c r="D79" s="1">
        <v>90013</v>
      </c>
      <c r="E79" s="1" t="str">
        <f>VLOOKUP(売上一覧[[#This Row],[会員番号]],会員[],2,FALSE)</f>
        <v>横山　みゆき</v>
      </c>
      <c r="F79" s="1">
        <f>VLOOKUP(売上一覧[[#This Row],[会員番号]],会員[],9,FALSE)</f>
        <v>43</v>
      </c>
      <c r="G79" s="1" t="s">
        <v>10</v>
      </c>
      <c r="H79" s="1" t="str">
        <f>VLOOKUP(売上一覧[[#This Row],[商品番号]],商品[],2,FALSE)</f>
        <v>しっとりジェル（L）</v>
      </c>
      <c r="I79" s="1" t="str">
        <f>VLOOKUP(売上一覧[[#This Row],[商品番号]],商品[],3,FALSE)</f>
        <v>ボディケア</v>
      </c>
      <c r="J79" s="3">
        <f>VLOOKUP(売上一覧[[#This Row],[商品番号]],商品[],5,FALSE)</f>
        <v>5000</v>
      </c>
      <c r="K79" s="1">
        <v>2</v>
      </c>
      <c r="L79" s="3">
        <f>売上一覧[[#This Row],[価格]]*売上一覧[[#This Row],[数量]]</f>
        <v>10000</v>
      </c>
    </row>
    <row r="80" spans="2:12" x14ac:dyDescent="0.45">
      <c r="B80" s="1">
        <v>77</v>
      </c>
      <c r="C80" s="2">
        <v>44137</v>
      </c>
      <c r="D80" s="1">
        <v>90014</v>
      </c>
      <c r="E80" s="1" t="str">
        <f>VLOOKUP(売上一覧[[#This Row],[会員番号]],会員[],2,FALSE)</f>
        <v>白川　響子</v>
      </c>
      <c r="F80" s="1">
        <f>VLOOKUP(売上一覧[[#This Row],[会員番号]],会員[],9,FALSE)</f>
        <v>62</v>
      </c>
      <c r="G80" s="1" t="s">
        <v>12</v>
      </c>
      <c r="H80" s="1" t="str">
        <f>VLOOKUP(売上一覧[[#This Row],[商品番号]],商品[],2,FALSE)</f>
        <v>すべすべフェイスソープ</v>
      </c>
      <c r="I80" s="1" t="str">
        <f>VLOOKUP(売上一覧[[#This Row],[商品番号]],商品[],3,FALSE)</f>
        <v>フェイスケア</v>
      </c>
      <c r="J80" s="3">
        <f>VLOOKUP(売上一覧[[#This Row],[商品番号]],商品[],5,FALSE)</f>
        <v>2800</v>
      </c>
      <c r="K80" s="1">
        <v>2</v>
      </c>
      <c r="L80" s="3">
        <f>売上一覧[[#This Row],[価格]]*売上一覧[[#This Row],[数量]]</f>
        <v>5600</v>
      </c>
    </row>
    <row r="81" spans="2:12" x14ac:dyDescent="0.45">
      <c r="B81" s="1">
        <v>78</v>
      </c>
      <c r="C81" s="2">
        <v>44138</v>
      </c>
      <c r="D81" s="1">
        <v>90014</v>
      </c>
      <c r="E81" s="1" t="str">
        <f>VLOOKUP(売上一覧[[#This Row],[会員番号]],会員[],2,FALSE)</f>
        <v>白川　響子</v>
      </c>
      <c r="F81" s="1">
        <f>VLOOKUP(売上一覧[[#This Row],[会員番号]],会員[],9,FALSE)</f>
        <v>62</v>
      </c>
      <c r="G81" s="1" t="s">
        <v>14</v>
      </c>
      <c r="H81" s="1" t="str">
        <f>VLOOKUP(売上一覧[[#This Row],[商品番号]],商品[],2,FALSE)</f>
        <v>スリムアップローラー（脚用）</v>
      </c>
      <c r="I81" s="1" t="str">
        <f>VLOOKUP(売上一覧[[#This Row],[商品番号]],商品[],3,FALSE)</f>
        <v>スリム器具</v>
      </c>
      <c r="J81" s="3">
        <f>VLOOKUP(売上一覧[[#This Row],[商品番号]],商品[],5,FALSE)</f>
        <v>4500</v>
      </c>
      <c r="K81" s="1">
        <v>1</v>
      </c>
      <c r="L81" s="3">
        <f>売上一覧[[#This Row],[価格]]*売上一覧[[#This Row],[数量]]</f>
        <v>4500</v>
      </c>
    </row>
    <row r="82" spans="2:12" x14ac:dyDescent="0.45">
      <c r="B82" s="1">
        <v>79</v>
      </c>
      <c r="C82" s="2">
        <v>44139</v>
      </c>
      <c r="D82" s="1">
        <v>90016</v>
      </c>
      <c r="E82" s="1" t="str">
        <f>VLOOKUP(売上一覧[[#This Row],[会員番号]],会員[],2,FALSE)</f>
        <v>諸岡　保美</v>
      </c>
      <c r="F82" s="1">
        <f>VLOOKUP(売上一覧[[#This Row],[会員番号]],会員[],9,FALSE)</f>
        <v>30</v>
      </c>
      <c r="G82" s="1" t="s">
        <v>20</v>
      </c>
      <c r="H82" s="1" t="str">
        <f>VLOOKUP(売上一覧[[#This Row],[商品番号]],商品[],2,FALSE)</f>
        <v>こんにゃくダイエッター（30食）</v>
      </c>
      <c r="I82" s="1" t="str">
        <f>VLOOKUP(売上一覧[[#This Row],[商品番号]],商品[],3,FALSE)</f>
        <v>ダイエット食品</v>
      </c>
      <c r="J82" s="3">
        <f>VLOOKUP(売上一覧[[#This Row],[商品番号]],商品[],5,FALSE)</f>
        <v>3200</v>
      </c>
      <c r="K82" s="1">
        <v>3</v>
      </c>
      <c r="L82" s="3">
        <f>売上一覧[[#This Row],[価格]]*売上一覧[[#This Row],[数量]]</f>
        <v>9600</v>
      </c>
    </row>
    <row r="83" spans="2:12" x14ac:dyDescent="0.45">
      <c r="B83" s="1">
        <v>80</v>
      </c>
      <c r="C83" s="2">
        <v>44140</v>
      </c>
      <c r="D83" s="1">
        <v>90019</v>
      </c>
      <c r="E83" s="1" t="str">
        <f>VLOOKUP(売上一覧[[#This Row],[会員番号]],会員[],2,FALSE)</f>
        <v>沼田　由美子</v>
      </c>
      <c r="F83" s="1">
        <f>VLOOKUP(売上一覧[[#This Row],[会員番号]],会員[],9,FALSE)</f>
        <v>39</v>
      </c>
      <c r="G83" s="1" t="s">
        <v>29</v>
      </c>
      <c r="H83" s="1" t="str">
        <f>VLOOKUP(売上一覧[[#This Row],[商品番号]],商品[],2,FALSE)</f>
        <v>ダイエッティー（30袋）</v>
      </c>
      <c r="I83" s="1" t="str">
        <f>VLOOKUP(売上一覧[[#This Row],[商品番号]],商品[],3,FALSE)</f>
        <v>ダイエット食品</v>
      </c>
      <c r="J83" s="3">
        <f>VLOOKUP(売上一覧[[#This Row],[商品番号]],商品[],5,FALSE)</f>
        <v>2800</v>
      </c>
      <c r="K83" s="1">
        <v>2</v>
      </c>
      <c r="L83" s="3">
        <f>売上一覧[[#This Row],[価格]]*売上一覧[[#This Row],[数量]]</f>
        <v>5600</v>
      </c>
    </row>
    <row r="84" spans="2:12" x14ac:dyDescent="0.45">
      <c r="B84" s="1">
        <v>81</v>
      </c>
      <c r="C84" s="2">
        <v>44141</v>
      </c>
      <c r="D84" s="1">
        <v>90007</v>
      </c>
      <c r="E84" s="1" t="str">
        <f>VLOOKUP(売上一覧[[#This Row],[会員番号]],会員[],2,FALSE)</f>
        <v>遠藤　美登里</v>
      </c>
      <c r="F84" s="1">
        <f>VLOOKUP(売上一覧[[#This Row],[会員番号]],会員[],9,FALSE)</f>
        <v>72</v>
      </c>
      <c r="G84" s="1" t="s">
        <v>21</v>
      </c>
      <c r="H84" s="1" t="str">
        <f>VLOOKUP(売上一覧[[#This Row],[商品番号]],商品[],2,FALSE)</f>
        <v>つるつるフェイスソープ</v>
      </c>
      <c r="I84" s="1" t="str">
        <f>VLOOKUP(売上一覧[[#This Row],[商品番号]],商品[],3,FALSE)</f>
        <v>フェイスケア</v>
      </c>
      <c r="J84" s="3">
        <f>VLOOKUP(売上一覧[[#This Row],[商品番号]],商品[],5,FALSE)</f>
        <v>2800</v>
      </c>
      <c r="K84" s="1">
        <v>1</v>
      </c>
      <c r="L84" s="3">
        <f>売上一覧[[#This Row],[価格]]*売上一覧[[#This Row],[数量]]</f>
        <v>2800</v>
      </c>
    </row>
    <row r="85" spans="2:12" x14ac:dyDescent="0.45">
      <c r="B85" s="1">
        <v>82</v>
      </c>
      <c r="C85" s="2">
        <v>44142</v>
      </c>
      <c r="D85" s="1">
        <v>90001</v>
      </c>
      <c r="E85" s="1" t="str">
        <f>VLOOKUP(売上一覧[[#This Row],[会員番号]],会員[],2,FALSE)</f>
        <v>吉村　孝子</v>
      </c>
      <c r="F85" s="1">
        <f>VLOOKUP(売上一覧[[#This Row],[会員番号]],会員[],9,FALSE)</f>
        <v>58</v>
      </c>
      <c r="G85" s="1" t="s">
        <v>27</v>
      </c>
      <c r="H85" s="1" t="str">
        <f>VLOOKUP(売上一覧[[#This Row],[商品番号]],商品[],2,FALSE)</f>
        <v>むくみ知らず（スプレー式）</v>
      </c>
      <c r="I85" s="1" t="str">
        <f>VLOOKUP(売上一覧[[#This Row],[商品番号]],商品[],3,FALSE)</f>
        <v>ボディケア</v>
      </c>
      <c r="J85" s="3">
        <f>VLOOKUP(売上一覧[[#This Row],[商品番号]],商品[],5,FALSE)</f>
        <v>2800</v>
      </c>
      <c r="K85" s="1">
        <v>2</v>
      </c>
      <c r="L85" s="3">
        <f>売上一覧[[#This Row],[価格]]*売上一覧[[#This Row],[数量]]</f>
        <v>5600</v>
      </c>
    </row>
    <row r="86" spans="2:12" x14ac:dyDescent="0.45">
      <c r="B86" s="1">
        <v>83</v>
      </c>
      <c r="C86" s="2">
        <v>44142</v>
      </c>
      <c r="D86" s="1">
        <v>90019</v>
      </c>
      <c r="E86" s="1" t="str">
        <f>VLOOKUP(売上一覧[[#This Row],[会員番号]],会員[],2,FALSE)</f>
        <v>沼田　由美子</v>
      </c>
      <c r="F86" s="1">
        <f>VLOOKUP(売上一覧[[#This Row],[会員番号]],会員[],9,FALSE)</f>
        <v>39</v>
      </c>
      <c r="G86" s="1" t="s">
        <v>31</v>
      </c>
      <c r="H86" s="1" t="str">
        <f>VLOOKUP(売上一覧[[#This Row],[商品番号]],商品[],2,FALSE)</f>
        <v>毎日1分！美白パック（20枚入り）</v>
      </c>
      <c r="I86" s="1" t="str">
        <f>VLOOKUP(売上一覧[[#This Row],[商品番号]],商品[],3,FALSE)</f>
        <v>フェイスケア</v>
      </c>
      <c r="J86" s="3">
        <f>VLOOKUP(売上一覧[[#This Row],[商品番号]],商品[],5,FALSE)</f>
        <v>5000</v>
      </c>
      <c r="K86" s="1">
        <v>1</v>
      </c>
      <c r="L86" s="3">
        <f>売上一覧[[#This Row],[価格]]*売上一覧[[#This Row],[数量]]</f>
        <v>5000</v>
      </c>
    </row>
    <row r="87" spans="2:12" x14ac:dyDescent="0.45">
      <c r="B87" s="1">
        <v>84</v>
      </c>
      <c r="C87" s="2">
        <v>44142</v>
      </c>
      <c r="D87" s="1">
        <v>90012</v>
      </c>
      <c r="E87" s="1" t="str">
        <f>VLOOKUP(売上一覧[[#This Row],[会員番号]],会員[],2,FALSE)</f>
        <v>岡本　祥子</v>
      </c>
      <c r="F87" s="1">
        <f>VLOOKUP(売上一覧[[#This Row],[会員番号]],会員[],9,FALSE)</f>
        <v>29</v>
      </c>
      <c r="G87" s="1" t="s">
        <v>24</v>
      </c>
      <c r="H87" s="1" t="str">
        <f>VLOOKUP(売上一覧[[#This Row],[商品番号]],商品[],2,FALSE)</f>
        <v>ほっそりステッパー</v>
      </c>
      <c r="I87" s="1" t="str">
        <f>VLOOKUP(売上一覧[[#This Row],[商品番号]],商品[],3,FALSE)</f>
        <v>スリム器具</v>
      </c>
      <c r="J87" s="3">
        <f>VLOOKUP(売上一覧[[#This Row],[商品番号]],商品[],5,FALSE)</f>
        <v>12800</v>
      </c>
      <c r="K87" s="1">
        <v>1</v>
      </c>
      <c r="L87" s="3">
        <f>売上一覧[[#This Row],[価格]]*売上一覧[[#This Row],[数量]]</f>
        <v>12800</v>
      </c>
    </row>
    <row r="88" spans="2:12" x14ac:dyDescent="0.45">
      <c r="B88" s="1">
        <v>85</v>
      </c>
      <c r="C88" s="2">
        <v>44143</v>
      </c>
      <c r="D88" s="1">
        <v>90008</v>
      </c>
      <c r="E88" s="1" t="str">
        <f>VLOOKUP(売上一覧[[#This Row],[会員番号]],会員[],2,FALSE)</f>
        <v>笹本　祥子</v>
      </c>
      <c r="F88" s="1">
        <f>VLOOKUP(売上一覧[[#This Row],[会員番号]],会員[],9,FALSE)</f>
        <v>47</v>
      </c>
      <c r="G88" s="1" t="s">
        <v>17</v>
      </c>
      <c r="H88" s="1" t="str">
        <f>VLOOKUP(売上一覧[[#This Row],[商品番号]],商品[],2,FALSE)</f>
        <v>サウナ式サポーター</v>
      </c>
      <c r="I88" s="1" t="str">
        <f>VLOOKUP(売上一覧[[#This Row],[商品番号]],商品[],3,FALSE)</f>
        <v>ボディケア</v>
      </c>
      <c r="J88" s="3">
        <f>VLOOKUP(売上一覧[[#This Row],[商品番号]],商品[],5,FALSE)</f>
        <v>7800</v>
      </c>
      <c r="K88" s="1">
        <v>1</v>
      </c>
      <c r="L88" s="3">
        <f>売上一覧[[#This Row],[価格]]*売上一覧[[#This Row],[数量]]</f>
        <v>7800</v>
      </c>
    </row>
    <row r="89" spans="2:12" x14ac:dyDescent="0.45">
      <c r="B89" s="1">
        <v>86</v>
      </c>
      <c r="C89" s="2">
        <v>44143</v>
      </c>
      <c r="D89" s="1">
        <v>90016</v>
      </c>
      <c r="E89" s="1" t="str">
        <f>VLOOKUP(売上一覧[[#This Row],[会員番号]],会員[],2,FALSE)</f>
        <v>諸岡　保美</v>
      </c>
      <c r="F89" s="1">
        <f>VLOOKUP(売上一覧[[#This Row],[会員番号]],会員[],9,FALSE)</f>
        <v>30</v>
      </c>
      <c r="G89" s="1" t="s">
        <v>12</v>
      </c>
      <c r="H89" s="1" t="str">
        <f>VLOOKUP(売上一覧[[#This Row],[商品番号]],商品[],2,FALSE)</f>
        <v>すべすべフェイスソープ</v>
      </c>
      <c r="I89" s="1" t="str">
        <f>VLOOKUP(売上一覧[[#This Row],[商品番号]],商品[],3,FALSE)</f>
        <v>フェイスケア</v>
      </c>
      <c r="J89" s="3">
        <f>VLOOKUP(売上一覧[[#This Row],[商品番号]],商品[],5,FALSE)</f>
        <v>2800</v>
      </c>
      <c r="K89" s="1">
        <v>1</v>
      </c>
      <c r="L89" s="3">
        <f>売上一覧[[#This Row],[価格]]*売上一覧[[#This Row],[数量]]</f>
        <v>2800</v>
      </c>
    </row>
    <row r="90" spans="2:12" x14ac:dyDescent="0.45">
      <c r="B90" s="1">
        <v>87</v>
      </c>
      <c r="C90" s="2">
        <v>44143</v>
      </c>
      <c r="D90" s="1">
        <v>90004</v>
      </c>
      <c r="E90" s="1" t="str">
        <f>VLOOKUP(売上一覧[[#This Row],[会員番号]],会員[],2,FALSE)</f>
        <v>村山　瞳</v>
      </c>
      <c r="F90" s="1">
        <f>VLOOKUP(売上一覧[[#This Row],[会員番号]],会員[],9,FALSE)</f>
        <v>38</v>
      </c>
      <c r="G90" s="1" t="s">
        <v>14</v>
      </c>
      <c r="H90" s="1" t="str">
        <f>VLOOKUP(売上一覧[[#This Row],[商品番号]],商品[],2,FALSE)</f>
        <v>スリムアップローラー（脚用）</v>
      </c>
      <c r="I90" s="1" t="str">
        <f>VLOOKUP(売上一覧[[#This Row],[商品番号]],商品[],3,FALSE)</f>
        <v>スリム器具</v>
      </c>
      <c r="J90" s="3">
        <f>VLOOKUP(売上一覧[[#This Row],[商品番号]],商品[],5,FALSE)</f>
        <v>4500</v>
      </c>
      <c r="K90" s="1">
        <v>1</v>
      </c>
      <c r="L90" s="3">
        <f>売上一覧[[#This Row],[価格]]*売上一覧[[#This Row],[数量]]</f>
        <v>4500</v>
      </c>
    </row>
    <row r="91" spans="2:12" x14ac:dyDescent="0.45">
      <c r="B91" s="1">
        <v>88</v>
      </c>
      <c r="C91" s="2">
        <v>44144</v>
      </c>
      <c r="D91" s="1">
        <v>90017</v>
      </c>
      <c r="E91" s="1" t="str">
        <f>VLOOKUP(売上一覧[[#This Row],[会員番号]],会員[],2,FALSE)</f>
        <v>榎並　恵美</v>
      </c>
      <c r="F91" s="1">
        <f>VLOOKUP(売上一覧[[#This Row],[会員番号]],会員[],9,FALSE)</f>
        <v>49</v>
      </c>
      <c r="G91" s="1" t="s">
        <v>10</v>
      </c>
      <c r="H91" s="1" t="str">
        <f>VLOOKUP(売上一覧[[#This Row],[商品番号]],商品[],2,FALSE)</f>
        <v>しっとりジェル（L）</v>
      </c>
      <c r="I91" s="1" t="str">
        <f>VLOOKUP(売上一覧[[#This Row],[商品番号]],商品[],3,FALSE)</f>
        <v>ボディケア</v>
      </c>
      <c r="J91" s="3">
        <f>VLOOKUP(売上一覧[[#This Row],[商品番号]],商品[],5,FALSE)</f>
        <v>5000</v>
      </c>
      <c r="K91" s="1">
        <v>5</v>
      </c>
      <c r="L91" s="3">
        <f>売上一覧[[#This Row],[価格]]*売上一覧[[#This Row],[数量]]</f>
        <v>25000</v>
      </c>
    </row>
    <row r="92" spans="2:12" x14ac:dyDescent="0.45">
      <c r="B92" s="1">
        <v>89</v>
      </c>
      <c r="C92" s="2">
        <v>44144</v>
      </c>
      <c r="D92" s="1">
        <v>90020</v>
      </c>
      <c r="E92" s="1" t="str">
        <f>VLOOKUP(売上一覧[[#This Row],[会員番号]],会員[],2,FALSE)</f>
        <v>石川　里枝</v>
      </c>
      <c r="F92" s="1">
        <f>VLOOKUP(売上一覧[[#This Row],[会員番号]],会員[],9,FALSE)</f>
        <v>61</v>
      </c>
      <c r="G92" s="1" t="s">
        <v>28</v>
      </c>
      <c r="H92" s="1" t="str">
        <f>VLOOKUP(売上一覧[[#This Row],[商品番号]],商品[],2,FALSE)</f>
        <v>毎日1分！美白パック（10枚入り）</v>
      </c>
      <c r="I92" s="1" t="str">
        <f>VLOOKUP(売上一覧[[#This Row],[商品番号]],商品[],3,FALSE)</f>
        <v>フェイスケア</v>
      </c>
      <c r="J92" s="3">
        <f>VLOOKUP(売上一覧[[#This Row],[商品番号]],商品[],5,FALSE)</f>
        <v>2700</v>
      </c>
      <c r="K92" s="1">
        <v>2</v>
      </c>
      <c r="L92" s="3">
        <f>売上一覧[[#This Row],[価格]]*売上一覧[[#This Row],[数量]]</f>
        <v>5400</v>
      </c>
    </row>
    <row r="93" spans="2:12" x14ac:dyDescent="0.45">
      <c r="B93" s="1">
        <v>90</v>
      </c>
      <c r="C93" s="2">
        <v>44144</v>
      </c>
      <c r="D93" s="1">
        <v>90016</v>
      </c>
      <c r="E93" s="1" t="str">
        <f>VLOOKUP(売上一覧[[#This Row],[会員番号]],会員[],2,FALSE)</f>
        <v>諸岡　保美</v>
      </c>
      <c r="F93" s="1">
        <f>VLOOKUP(売上一覧[[#This Row],[会員番号]],会員[],9,FALSE)</f>
        <v>30</v>
      </c>
      <c r="G93" s="1" t="s">
        <v>23</v>
      </c>
      <c r="H93" s="1" t="str">
        <f>VLOOKUP(売上一覧[[#This Row],[商品番号]],商品[],2,FALSE)</f>
        <v>スリムアップローラー（腕用）</v>
      </c>
      <c r="I93" s="1" t="str">
        <f>VLOOKUP(売上一覧[[#This Row],[商品番号]],商品[],3,FALSE)</f>
        <v>スリム器具</v>
      </c>
      <c r="J93" s="3">
        <f>VLOOKUP(売上一覧[[#This Row],[商品番号]],商品[],5,FALSE)</f>
        <v>3500</v>
      </c>
      <c r="K93" s="1">
        <v>1</v>
      </c>
      <c r="L93" s="3">
        <f>売上一覧[[#This Row],[価格]]*売上一覧[[#This Row],[数量]]</f>
        <v>3500</v>
      </c>
    </row>
    <row r="94" spans="2:12" x14ac:dyDescent="0.45">
      <c r="B94" s="1">
        <v>91</v>
      </c>
      <c r="C94" s="2">
        <v>44145</v>
      </c>
      <c r="D94" s="1">
        <v>90006</v>
      </c>
      <c r="E94" s="1" t="str">
        <f>VLOOKUP(売上一覧[[#This Row],[会員番号]],会員[],2,FALSE)</f>
        <v>安川　博美</v>
      </c>
      <c r="F94" s="1">
        <f>VLOOKUP(売上一覧[[#This Row],[会員番号]],会員[],9,FALSE)</f>
        <v>30</v>
      </c>
      <c r="G94" s="1" t="s">
        <v>27</v>
      </c>
      <c r="H94" s="1" t="str">
        <f>VLOOKUP(売上一覧[[#This Row],[商品番号]],商品[],2,FALSE)</f>
        <v>むくみ知らず（スプレー式）</v>
      </c>
      <c r="I94" s="1" t="str">
        <f>VLOOKUP(売上一覧[[#This Row],[商品番号]],商品[],3,FALSE)</f>
        <v>ボディケア</v>
      </c>
      <c r="J94" s="3">
        <f>VLOOKUP(売上一覧[[#This Row],[商品番号]],商品[],5,FALSE)</f>
        <v>2800</v>
      </c>
      <c r="K94" s="1">
        <v>1</v>
      </c>
      <c r="L94" s="3">
        <f>売上一覧[[#This Row],[価格]]*売上一覧[[#This Row],[数量]]</f>
        <v>2800</v>
      </c>
    </row>
    <row r="95" spans="2:12" x14ac:dyDescent="0.45">
      <c r="B95" s="1">
        <v>92</v>
      </c>
      <c r="C95" s="2">
        <v>44146</v>
      </c>
      <c r="D95" s="1">
        <v>90015</v>
      </c>
      <c r="E95" s="1" t="str">
        <f>VLOOKUP(売上一覧[[#This Row],[会員番号]],会員[],2,FALSE)</f>
        <v>三上　久美</v>
      </c>
      <c r="F95" s="1">
        <f>VLOOKUP(売上一覧[[#This Row],[会員番号]],会員[],9,FALSE)</f>
        <v>55</v>
      </c>
      <c r="G95" s="1" t="s">
        <v>10</v>
      </c>
      <c r="H95" s="1" t="str">
        <f>VLOOKUP(売上一覧[[#This Row],[商品番号]],商品[],2,FALSE)</f>
        <v>しっとりジェル（L）</v>
      </c>
      <c r="I95" s="1" t="str">
        <f>VLOOKUP(売上一覧[[#This Row],[商品番号]],商品[],3,FALSE)</f>
        <v>ボディケア</v>
      </c>
      <c r="J95" s="3">
        <f>VLOOKUP(売上一覧[[#This Row],[商品番号]],商品[],5,FALSE)</f>
        <v>5000</v>
      </c>
      <c r="K95" s="1">
        <v>1</v>
      </c>
      <c r="L95" s="3">
        <f>売上一覧[[#This Row],[価格]]*売上一覧[[#This Row],[数量]]</f>
        <v>5000</v>
      </c>
    </row>
    <row r="96" spans="2:12" x14ac:dyDescent="0.45">
      <c r="B96" s="1">
        <v>94</v>
      </c>
      <c r="C96" s="2">
        <v>44146</v>
      </c>
      <c r="D96" s="1">
        <v>90015</v>
      </c>
      <c r="E96" s="1" t="str">
        <f>VLOOKUP(売上一覧[[#This Row],[会員番号]],会員[],2,FALSE)</f>
        <v>三上　久美</v>
      </c>
      <c r="F96" s="1">
        <f>VLOOKUP(売上一覧[[#This Row],[会員番号]],会員[],9,FALSE)</f>
        <v>55</v>
      </c>
      <c r="G96" s="1" t="s">
        <v>14</v>
      </c>
      <c r="H96" s="1" t="str">
        <f>VLOOKUP(売上一覧[[#This Row],[商品番号]],商品[],2,FALSE)</f>
        <v>スリムアップローラー（脚用）</v>
      </c>
      <c r="I96" s="1" t="str">
        <f>VLOOKUP(売上一覧[[#This Row],[商品番号]],商品[],3,FALSE)</f>
        <v>スリム器具</v>
      </c>
      <c r="J96" s="3">
        <f>VLOOKUP(売上一覧[[#This Row],[商品番号]],商品[],5,FALSE)</f>
        <v>4500</v>
      </c>
      <c r="K96" s="1">
        <v>1</v>
      </c>
      <c r="L96" s="3">
        <f>売上一覧[[#This Row],[価格]]*売上一覧[[#This Row],[数量]]</f>
        <v>4500</v>
      </c>
    </row>
    <row r="97" spans="2:12" x14ac:dyDescent="0.45">
      <c r="B97" s="1">
        <v>93</v>
      </c>
      <c r="C97" s="2">
        <v>44146</v>
      </c>
      <c r="D97" s="1">
        <v>90013</v>
      </c>
      <c r="E97" s="1" t="str">
        <f>VLOOKUP(売上一覧[[#This Row],[会員番号]],会員[],2,FALSE)</f>
        <v>横山　みゆき</v>
      </c>
      <c r="F97" s="1">
        <f>VLOOKUP(売上一覧[[#This Row],[会員番号]],会員[],9,FALSE)</f>
        <v>43</v>
      </c>
      <c r="G97" s="1" t="s">
        <v>12</v>
      </c>
      <c r="H97" s="1" t="str">
        <f>VLOOKUP(売上一覧[[#This Row],[商品番号]],商品[],2,FALSE)</f>
        <v>すべすべフェイスソープ</v>
      </c>
      <c r="I97" s="1" t="str">
        <f>VLOOKUP(売上一覧[[#This Row],[商品番号]],商品[],3,FALSE)</f>
        <v>フェイスケア</v>
      </c>
      <c r="J97" s="3">
        <f>VLOOKUP(売上一覧[[#This Row],[商品番号]],商品[],5,FALSE)</f>
        <v>2800</v>
      </c>
      <c r="K97" s="1">
        <v>2</v>
      </c>
      <c r="L97" s="3">
        <f>売上一覧[[#This Row],[価格]]*売上一覧[[#This Row],[数量]]</f>
        <v>5600</v>
      </c>
    </row>
    <row r="98" spans="2:12" x14ac:dyDescent="0.45">
      <c r="B98" s="1">
        <v>95</v>
      </c>
      <c r="C98" s="2">
        <v>44147</v>
      </c>
      <c r="D98" s="1">
        <v>90003</v>
      </c>
      <c r="E98" s="1" t="str">
        <f>VLOOKUP(売上一覧[[#This Row],[会員番号]],会員[],2,FALSE)</f>
        <v>近藤　みさき</v>
      </c>
      <c r="F98" s="1">
        <f>VLOOKUP(売上一覧[[#This Row],[会員番号]],会員[],9,FALSE)</f>
        <v>41</v>
      </c>
      <c r="G98" s="1" t="s">
        <v>3</v>
      </c>
      <c r="H98" s="1" t="str">
        <f>VLOOKUP(売上一覧[[#This Row],[商品番号]],商品[],2,FALSE)</f>
        <v>オイルdeすべすべ</v>
      </c>
      <c r="I98" s="1" t="str">
        <f>VLOOKUP(売上一覧[[#This Row],[商品番号]],商品[],3,FALSE)</f>
        <v>ボディケア</v>
      </c>
      <c r="J98" s="3">
        <f>VLOOKUP(売上一覧[[#This Row],[商品番号]],商品[],5,FALSE)</f>
        <v>5500</v>
      </c>
      <c r="K98" s="1">
        <v>3</v>
      </c>
      <c r="L98" s="3">
        <f>売上一覧[[#This Row],[価格]]*売上一覧[[#This Row],[数量]]</f>
        <v>16500</v>
      </c>
    </row>
    <row r="99" spans="2:12" x14ac:dyDescent="0.45">
      <c r="B99" s="1">
        <v>96</v>
      </c>
      <c r="C99" s="2">
        <v>44147</v>
      </c>
      <c r="D99" s="1">
        <v>90021</v>
      </c>
      <c r="E99" s="1" t="str">
        <f>VLOOKUP(売上一覧[[#This Row],[会員番号]],会員[],2,FALSE)</f>
        <v>伊藤　由里</v>
      </c>
      <c r="F99" s="1">
        <f>VLOOKUP(売上一覧[[#This Row],[会員番号]],会員[],9,FALSE)</f>
        <v>23</v>
      </c>
      <c r="G99" s="1" t="s">
        <v>6</v>
      </c>
      <c r="H99" s="1" t="str">
        <f>VLOOKUP(売上一覧[[#This Row],[商品番号]],商品[],2,FALSE)</f>
        <v>こんにゃくダイエッター（15食）</v>
      </c>
      <c r="I99" s="1" t="str">
        <f>VLOOKUP(売上一覧[[#This Row],[商品番号]],商品[],3,FALSE)</f>
        <v>ダイエット食品</v>
      </c>
      <c r="J99" s="3">
        <f>VLOOKUP(売上一覧[[#This Row],[商品番号]],商品[],5,FALSE)</f>
        <v>1700</v>
      </c>
      <c r="K99" s="1">
        <v>1</v>
      </c>
      <c r="L99" s="3">
        <f>売上一覧[[#This Row],[価格]]*売上一覧[[#This Row],[数量]]</f>
        <v>1700</v>
      </c>
    </row>
    <row r="100" spans="2:12" x14ac:dyDescent="0.45">
      <c r="B100" s="1">
        <v>97</v>
      </c>
      <c r="C100" s="2">
        <v>44148</v>
      </c>
      <c r="D100" s="1">
        <v>90015</v>
      </c>
      <c r="E100" s="1" t="str">
        <f>VLOOKUP(売上一覧[[#This Row],[会員番号]],会員[],2,FALSE)</f>
        <v>三上　久美</v>
      </c>
      <c r="F100" s="1">
        <f>VLOOKUP(売上一覧[[#This Row],[会員番号]],会員[],9,FALSE)</f>
        <v>55</v>
      </c>
      <c r="G100" s="1" t="s">
        <v>17</v>
      </c>
      <c r="H100" s="1" t="str">
        <f>VLOOKUP(売上一覧[[#This Row],[商品番号]],商品[],2,FALSE)</f>
        <v>サウナ式サポーター</v>
      </c>
      <c r="I100" s="1" t="str">
        <f>VLOOKUP(売上一覧[[#This Row],[商品番号]],商品[],3,FALSE)</f>
        <v>ボディケア</v>
      </c>
      <c r="J100" s="3">
        <f>VLOOKUP(売上一覧[[#This Row],[商品番号]],商品[],5,FALSE)</f>
        <v>7800</v>
      </c>
      <c r="K100" s="1">
        <v>1</v>
      </c>
      <c r="L100" s="3">
        <f>売上一覧[[#This Row],[価格]]*売上一覧[[#This Row],[数量]]</f>
        <v>7800</v>
      </c>
    </row>
    <row r="101" spans="2:12" x14ac:dyDescent="0.45">
      <c r="B101" s="1">
        <v>98</v>
      </c>
      <c r="C101" s="2">
        <v>44149</v>
      </c>
      <c r="D101" s="1">
        <v>90015</v>
      </c>
      <c r="E101" s="1" t="str">
        <f>VLOOKUP(売上一覧[[#This Row],[会員番号]],会員[],2,FALSE)</f>
        <v>三上　久美</v>
      </c>
      <c r="F101" s="1">
        <f>VLOOKUP(売上一覧[[#This Row],[会員番号]],会員[],9,FALSE)</f>
        <v>55</v>
      </c>
      <c r="G101" s="1" t="s">
        <v>15</v>
      </c>
      <c r="H101" s="1" t="str">
        <f>VLOOKUP(売上一覧[[#This Row],[商品番号]],商品[],2,FALSE)</f>
        <v>しっとりジェル（M）</v>
      </c>
      <c r="I101" s="1" t="str">
        <f>VLOOKUP(売上一覧[[#This Row],[商品番号]],商品[],3,FALSE)</f>
        <v>ボディケア</v>
      </c>
      <c r="J101" s="3">
        <f>VLOOKUP(売上一覧[[#This Row],[商品番号]],商品[],5,FALSE)</f>
        <v>3500</v>
      </c>
      <c r="K101" s="1">
        <v>2</v>
      </c>
      <c r="L101" s="3">
        <f>売上一覧[[#This Row],[価格]]*売上一覧[[#This Row],[数量]]</f>
        <v>7000</v>
      </c>
    </row>
    <row r="102" spans="2:12" x14ac:dyDescent="0.45">
      <c r="B102" s="1">
        <v>99</v>
      </c>
      <c r="C102" s="2">
        <v>44149</v>
      </c>
      <c r="D102" s="1">
        <v>90021</v>
      </c>
      <c r="E102" s="1" t="str">
        <f>VLOOKUP(売上一覧[[#This Row],[会員番号]],会員[],2,FALSE)</f>
        <v>伊藤　由里</v>
      </c>
      <c r="F102" s="1">
        <f>VLOOKUP(売上一覧[[#This Row],[会員番号]],会員[],9,FALSE)</f>
        <v>23</v>
      </c>
      <c r="G102" s="1" t="s">
        <v>18</v>
      </c>
      <c r="H102" s="1" t="str">
        <f>VLOOKUP(売上一覧[[#This Row],[商品番号]],商品[],2,FALSE)</f>
        <v>スマートレッグ</v>
      </c>
      <c r="I102" s="1" t="str">
        <f>VLOOKUP(売上一覧[[#This Row],[商品番号]],商品[],3,FALSE)</f>
        <v>スリム器具</v>
      </c>
      <c r="J102" s="3">
        <f>VLOOKUP(売上一覧[[#This Row],[商品番号]],商品[],5,FALSE)</f>
        <v>5600</v>
      </c>
      <c r="K102" s="1">
        <v>2</v>
      </c>
      <c r="L102" s="3">
        <f>売上一覧[[#This Row],[価格]]*売上一覧[[#This Row],[数量]]</f>
        <v>11200</v>
      </c>
    </row>
    <row r="103" spans="2:12" x14ac:dyDescent="0.45">
      <c r="B103" s="1">
        <v>100</v>
      </c>
      <c r="C103" s="2">
        <v>44149</v>
      </c>
      <c r="D103" s="1">
        <v>90002</v>
      </c>
      <c r="E103" s="1" t="str">
        <f>VLOOKUP(売上一覧[[#This Row],[会員番号]],会員[],2,FALSE)</f>
        <v>金岡　まなみ</v>
      </c>
      <c r="F103" s="1">
        <f>VLOOKUP(売上一覧[[#This Row],[会員番号]],会員[],9,FALSE)</f>
        <v>64</v>
      </c>
      <c r="G103" s="1" t="s">
        <v>26</v>
      </c>
      <c r="H103" s="1" t="str">
        <f>VLOOKUP(売上一覧[[#This Row],[商品番号]],商品[],2,FALSE)</f>
        <v>セルライト撃退！</v>
      </c>
      <c r="I103" s="1" t="str">
        <f>VLOOKUP(売上一覧[[#This Row],[商品番号]],商品[],3,FALSE)</f>
        <v>スリム器具</v>
      </c>
      <c r="J103" s="3">
        <f>VLOOKUP(売上一覧[[#This Row],[商品番号]],商品[],5,FALSE)</f>
        <v>8500</v>
      </c>
      <c r="K103" s="1">
        <v>1</v>
      </c>
      <c r="L103" s="3">
        <f>売上一覧[[#This Row],[価格]]*売上一覧[[#This Row],[数量]]</f>
        <v>8500</v>
      </c>
    </row>
    <row r="104" spans="2:12" x14ac:dyDescent="0.45">
      <c r="B104" s="1">
        <v>101</v>
      </c>
      <c r="C104" s="2">
        <v>44150</v>
      </c>
      <c r="D104" s="1">
        <v>90015</v>
      </c>
      <c r="E104" s="1" t="str">
        <f>VLOOKUP(売上一覧[[#This Row],[会員番号]],会員[],2,FALSE)</f>
        <v>三上　久美</v>
      </c>
      <c r="F104" s="1">
        <f>VLOOKUP(売上一覧[[#This Row],[会員番号]],会員[],9,FALSE)</f>
        <v>55</v>
      </c>
      <c r="G104" s="1" t="s">
        <v>21</v>
      </c>
      <c r="H104" s="1" t="str">
        <f>VLOOKUP(売上一覧[[#This Row],[商品番号]],商品[],2,FALSE)</f>
        <v>つるつるフェイスソープ</v>
      </c>
      <c r="I104" s="1" t="str">
        <f>VLOOKUP(売上一覧[[#This Row],[商品番号]],商品[],3,FALSE)</f>
        <v>フェイスケア</v>
      </c>
      <c r="J104" s="3">
        <f>VLOOKUP(売上一覧[[#This Row],[商品番号]],商品[],5,FALSE)</f>
        <v>2800</v>
      </c>
      <c r="K104" s="1">
        <v>1</v>
      </c>
      <c r="L104" s="3">
        <f>売上一覧[[#This Row],[価格]]*売上一覧[[#This Row],[数量]]</f>
        <v>2800</v>
      </c>
    </row>
    <row r="105" spans="2:12" x14ac:dyDescent="0.45">
      <c r="B105" s="1">
        <v>102</v>
      </c>
      <c r="C105" s="2">
        <v>44151</v>
      </c>
      <c r="D105" s="1">
        <v>90016</v>
      </c>
      <c r="E105" s="1" t="str">
        <f>VLOOKUP(売上一覧[[#This Row],[会員番号]],会員[],2,FALSE)</f>
        <v>諸岡　保美</v>
      </c>
      <c r="F105" s="1">
        <f>VLOOKUP(売上一覧[[#This Row],[会員番号]],会員[],9,FALSE)</f>
        <v>30</v>
      </c>
      <c r="G105" s="1" t="s">
        <v>29</v>
      </c>
      <c r="H105" s="1" t="str">
        <f>VLOOKUP(売上一覧[[#This Row],[商品番号]],商品[],2,FALSE)</f>
        <v>ダイエッティー（30袋）</v>
      </c>
      <c r="I105" s="1" t="str">
        <f>VLOOKUP(売上一覧[[#This Row],[商品番号]],商品[],3,FALSE)</f>
        <v>ダイエット食品</v>
      </c>
      <c r="J105" s="3">
        <f>VLOOKUP(売上一覧[[#This Row],[商品番号]],商品[],5,FALSE)</f>
        <v>2800</v>
      </c>
      <c r="K105" s="1">
        <v>2</v>
      </c>
      <c r="L105" s="3">
        <f>売上一覧[[#This Row],[価格]]*売上一覧[[#This Row],[数量]]</f>
        <v>5600</v>
      </c>
    </row>
    <row r="106" spans="2:12" x14ac:dyDescent="0.45">
      <c r="B106" s="1">
        <v>103</v>
      </c>
      <c r="C106" s="2">
        <v>44151</v>
      </c>
      <c r="D106" s="1">
        <v>90016</v>
      </c>
      <c r="E106" s="1" t="str">
        <f>VLOOKUP(売上一覧[[#This Row],[会員番号]],会員[],2,FALSE)</f>
        <v>諸岡　保美</v>
      </c>
      <c r="F106" s="1">
        <f>VLOOKUP(売上一覧[[#This Row],[会員番号]],会員[],9,FALSE)</f>
        <v>30</v>
      </c>
      <c r="G106" s="1" t="s">
        <v>23</v>
      </c>
      <c r="H106" s="1" t="str">
        <f>VLOOKUP(売上一覧[[#This Row],[商品番号]],商品[],2,FALSE)</f>
        <v>スリムアップローラー（腕用）</v>
      </c>
      <c r="I106" s="1" t="str">
        <f>VLOOKUP(売上一覧[[#This Row],[商品番号]],商品[],3,FALSE)</f>
        <v>スリム器具</v>
      </c>
      <c r="J106" s="3">
        <f>VLOOKUP(売上一覧[[#This Row],[商品番号]],商品[],5,FALSE)</f>
        <v>3500</v>
      </c>
      <c r="K106" s="1">
        <v>1</v>
      </c>
      <c r="L106" s="3">
        <f>売上一覧[[#This Row],[価格]]*売上一覧[[#This Row],[数量]]</f>
        <v>3500</v>
      </c>
    </row>
    <row r="107" spans="2:12" x14ac:dyDescent="0.45">
      <c r="B107" s="1">
        <v>104</v>
      </c>
      <c r="C107" s="2">
        <v>44151</v>
      </c>
      <c r="D107" s="1">
        <v>90013</v>
      </c>
      <c r="E107" s="1" t="str">
        <f>VLOOKUP(売上一覧[[#This Row],[会員番号]],会員[],2,FALSE)</f>
        <v>横山　みゆき</v>
      </c>
      <c r="F107" s="1">
        <f>VLOOKUP(売上一覧[[#This Row],[会員番号]],会員[],9,FALSE)</f>
        <v>43</v>
      </c>
      <c r="G107" s="1" t="s">
        <v>24</v>
      </c>
      <c r="H107" s="1" t="str">
        <f>VLOOKUP(売上一覧[[#This Row],[商品番号]],商品[],2,FALSE)</f>
        <v>ほっそりステッパー</v>
      </c>
      <c r="I107" s="1" t="str">
        <f>VLOOKUP(売上一覧[[#This Row],[商品番号]],商品[],3,FALSE)</f>
        <v>スリム器具</v>
      </c>
      <c r="J107" s="3">
        <f>VLOOKUP(売上一覧[[#This Row],[商品番号]],商品[],5,FALSE)</f>
        <v>12800</v>
      </c>
      <c r="K107" s="1">
        <v>1</v>
      </c>
      <c r="L107" s="3">
        <f>売上一覧[[#This Row],[価格]]*売上一覧[[#This Row],[数量]]</f>
        <v>12800</v>
      </c>
    </row>
    <row r="108" spans="2:12" x14ac:dyDescent="0.45">
      <c r="B108" s="1">
        <v>105</v>
      </c>
      <c r="C108" s="2">
        <v>44151</v>
      </c>
      <c r="D108" s="1">
        <v>90002</v>
      </c>
      <c r="E108" s="1" t="str">
        <f>VLOOKUP(売上一覧[[#This Row],[会員番号]],会員[],2,FALSE)</f>
        <v>金岡　まなみ</v>
      </c>
      <c r="F108" s="1">
        <f>VLOOKUP(売上一覧[[#This Row],[会員番号]],会員[],9,FALSE)</f>
        <v>64</v>
      </c>
      <c r="G108" s="1" t="s">
        <v>24</v>
      </c>
      <c r="H108" s="1" t="str">
        <f>VLOOKUP(売上一覧[[#This Row],[商品番号]],商品[],2,FALSE)</f>
        <v>ほっそりステッパー</v>
      </c>
      <c r="I108" s="1" t="str">
        <f>VLOOKUP(売上一覧[[#This Row],[商品番号]],商品[],3,FALSE)</f>
        <v>スリム器具</v>
      </c>
      <c r="J108" s="3">
        <f>VLOOKUP(売上一覧[[#This Row],[商品番号]],商品[],5,FALSE)</f>
        <v>12800</v>
      </c>
      <c r="K108" s="1">
        <v>1</v>
      </c>
      <c r="L108" s="3">
        <f>売上一覧[[#This Row],[価格]]*売上一覧[[#This Row],[数量]]</f>
        <v>12800</v>
      </c>
    </row>
    <row r="109" spans="2:12" x14ac:dyDescent="0.45">
      <c r="B109" s="1">
        <v>106</v>
      </c>
      <c r="C109" s="2">
        <v>44152</v>
      </c>
      <c r="D109" s="1">
        <v>90011</v>
      </c>
      <c r="E109" s="1" t="str">
        <f>VLOOKUP(売上一覧[[#This Row],[会員番号]],会員[],2,FALSE)</f>
        <v>薙原　恵子</v>
      </c>
      <c r="F109" s="1">
        <f>VLOOKUP(売上一覧[[#This Row],[会員番号]],会員[],9,FALSE)</f>
        <v>48</v>
      </c>
      <c r="G109" s="1" t="s">
        <v>30</v>
      </c>
      <c r="H109" s="1" t="str">
        <f>VLOOKUP(売上一覧[[#This Row],[商品番号]],商品[],2,FALSE)</f>
        <v>アミノ酸deスリム</v>
      </c>
      <c r="I109" s="1" t="str">
        <f>VLOOKUP(売上一覧[[#This Row],[商品番号]],商品[],3,FALSE)</f>
        <v>ダイエット食品</v>
      </c>
      <c r="J109" s="3">
        <f>VLOOKUP(売上一覧[[#This Row],[商品番号]],商品[],5,FALSE)</f>
        <v>2000</v>
      </c>
      <c r="K109" s="1">
        <v>1</v>
      </c>
      <c r="L109" s="3">
        <f>売上一覧[[#This Row],[価格]]*売上一覧[[#This Row],[数量]]</f>
        <v>2000</v>
      </c>
    </row>
    <row r="110" spans="2:12" x14ac:dyDescent="0.45">
      <c r="B110" s="1">
        <v>107</v>
      </c>
      <c r="C110" s="2">
        <v>44153</v>
      </c>
      <c r="D110" s="1">
        <v>90016</v>
      </c>
      <c r="E110" s="1" t="str">
        <f>VLOOKUP(売上一覧[[#This Row],[会員番号]],会員[],2,FALSE)</f>
        <v>諸岡　保美</v>
      </c>
      <c r="F110" s="1">
        <f>VLOOKUP(売上一覧[[#This Row],[会員番号]],会員[],9,FALSE)</f>
        <v>30</v>
      </c>
      <c r="G110" s="1" t="s">
        <v>26</v>
      </c>
      <c r="H110" s="1" t="str">
        <f>VLOOKUP(売上一覧[[#This Row],[商品番号]],商品[],2,FALSE)</f>
        <v>セルライト撃退！</v>
      </c>
      <c r="I110" s="1" t="str">
        <f>VLOOKUP(売上一覧[[#This Row],[商品番号]],商品[],3,FALSE)</f>
        <v>スリム器具</v>
      </c>
      <c r="J110" s="3">
        <f>VLOOKUP(売上一覧[[#This Row],[商品番号]],商品[],5,FALSE)</f>
        <v>8500</v>
      </c>
      <c r="K110" s="1">
        <v>1</v>
      </c>
      <c r="L110" s="3">
        <f>売上一覧[[#This Row],[価格]]*売上一覧[[#This Row],[数量]]</f>
        <v>8500</v>
      </c>
    </row>
    <row r="111" spans="2:12" x14ac:dyDescent="0.45">
      <c r="B111" s="1">
        <v>108</v>
      </c>
      <c r="C111" s="2">
        <v>44154</v>
      </c>
      <c r="D111" s="1">
        <v>90001</v>
      </c>
      <c r="E111" s="1" t="str">
        <f>VLOOKUP(売上一覧[[#This Row],[会員番号]],会員[],2,FALSE)</f>
        <v>吉村　孝子</v>
      </c>
      <c r="F111" s="1">
        <f>VLOOKUP(売上一覧[[#This Row],[会員番号]],会員[],9,FALSE)</f>
        <v>58</v>
      </c>
      <c r="G111" s="1" t="s">
        <v>31</v>
      </c>
      <c r="H111" s="1" t="str">
        <f>VLOOKUP(売上一覧[[#This Row],[商品番号]],商品[],2,FALSE)</f>
        <v>毎日1分！美白パック（20枚入り）</v>
      </c>
      <c r="I111" s="1" t="str">
        <f>VLOOKUP(売上一覧[[#This Row],[商品番号]],商品[],3,FALSE)</f>
        <v>フェイスケア</v>
      </c>
      <c r="J111" s="3">
        <f>VLOOKUP(売上一覧[[#This Row],[商品番号]],商品[],5,FALSE)</f>
        <v>5000</v>
      </c>
      <c r="K111" s="1">
        <v>1</v>
      </c>
      <c r="L111" s="3">
        <f>売上一覧[[#This Row],[価格]]*売上一覧[[#This Row],[数量]]</f>
        <v>5000</v>
      </c>
    </row>
    <row r="112" spans="2:12" x14ac:dyDescent="0.45">
      <c r="B112" s="1">
        <v>109</v>
      </c>
      <c r="C112" s="2">
        <v>44155</v>
      </c>
      <c r="D112" s="1">
        <v>90011</v>
      </c>
      <c r="E112" s="1" t="str">
        <f>VLOOKUP(売上一覧[[#This Row],[会員番号]],会員[],2,FALSE)</f>
        <v>薙原　恵子</v>
      </c>
      <c r="F112" s="1">
        <f>VLOOKUP(売上一覧[[#This Row],[会員番号]],会員[],9,FALSE)</f>
        <v>48</v>
      </c>
      <c r="G112" s="1" t="s">
        <v>29</v>
      </c>
      <c r="H112" s="1" t="str">
        <f>VLOOKUP(売上一覧[[#This Row],[商品番号]],商品[],2,FALSE)</f>
        <v>ダイエッティー（30袋）</v>
      </c>
      <c r="I112" s="1" t="str">
        <f>VLOOKUP(売上一覧[[#This Row],[商品番号]],商品[],3,FALSE)</f>
        <v>ダイエット食品</v>
      </c>
      <c r="J112" s="3">
        <f>VLOOKUP(売上一覧[[#This Row],[商品番号]],商品[],5,FALSE)</f>
        <v>2800</v>
      </c>
      <c r="K112" s="1">
        <v>1</v>
      </c>
      <c r="L112" s="3">
        <f>売上一覧[[#This Row],[価格]]*売上一覧[[#This Row],[数量]]</f>
        <v>2800</v>
      </c>
    </row>
    <row r="113" spans="2:12" x14ac:dyDescent="0.45">
      <c r="B113" s="1">
        <v>110</v>
      </c>
      <c r="C113" s="2">
        <v>44155</v>
      </c>
      <c r="D113" s="1">
        <v>90001</v>
      </c>
      <c r="E113" s="1" t="str">
        <f>VLOOKUP(売上一覧[[#This Row],[会員番号]],会員[],2,FALSE)</f>
        <v>吉村　孝子</v>
      </c>
      <c r="F113" s="1">
        <f>VLOOKUP(売上一覧[[#This Row],[会員番号]],会員[],9,FALSE)</f>
        <v>58</v>
      </c>
      <c r="G113" s="1" t="s">
        <v>21</v>
      </c>
      <c r="H113" s="1" t="str">
        <f>VLOOKUP(売上一覧[[#This Row],[商品番号]],商品[],2,FALSE)</f>
        <v>つるつるフェイスソープ</v>
      </c>
      <c r="I113" s="1" t="str">
        <f>VLOOKUP(売上一覧[[#This Row],[商品番号]],商品[],3,FALSE)</f>
        <v>フェイスケア</v>
      </c>
      <c r="J113" s="3">
        <f>VLOOKUP(売上一覧[[#This Row],[商品番号]],商品[],5,FALSE)</f>
        <v>2800</v>
      </c>
      <c r="K113" s="1">
        <v>1</v>
      </c>
      <c r="L113" s="3">
        <f>売上一覧[[#This Row],[価格]]*売上一覧[[#This Row],[数量]]</f>
        <v>2800</v>
      </c>
    </row>
    <row r="114" spans="2:12" x14ac:dyDescent="0.45">
      <c r="B114" s="1">
        <v>113</v>
      </c>
      <c r="C114" s="2">
        <v>44155</v>
      </c>
      <c r="D114" s="1">
        <v>90001</v>
      </c>
      <c r="E114" s="1" t="str">
        <f>VLOOKUP(売上一覧[[#This Row],[会員番号]],会員[],2,FALSE)</f>
        <v>吉村　孝子</v>
      </c>
      <c r="F114" s="1">
        <f>VLOOKUP(売上一覧[[#This Row],[会員番号]],会員[],9,FALSE)</f>
        <v>58</v>
      </c>
      <c r="G114" s="1" t="s">
        <v>24</v>
      </c>
      <c r="H114" s="1" t="str">
        <f>VLOOKUP(売上一覧[[#This Row],[商品番号]],商品[],2,FALSE)</f>
        <v>ほっそりステッパー</v>
      </c>
      <c r="I114" s="1" t="str">
        <f>VLOOKUP(売上一覧[[#This Row],[商品番号]],商品[],3,FALSE)</f>
        <v>スリム器具</v>
      </c>
      <c r="J114" s="3">
        <f>VLOOKUP(売上一覧[[#This Row],[商品番号]],商品[],5,FALSE)</f>
        <v>12800</v>
      </c>
      <c r="K114" s="1">
        <v>2</v>
      </c>
      <c r="L114" s="3">
        <f>売上一覧[[#This Row],[価格]]*売上一覧[[#This Row],[数量]]</f>
        <v>25600</v>
      </c>
    </row>
    <row r="115" spans="2:12" x14ac:dyDescent="0.45">
      <c r="B115" s="1">
        <v>111</v>
      </c>
      <c r="C115" s="2">
        <v>44155</v>
      </c>
      <c r="D115" s="1">
        <v>90017</v>
      </c>
      <c r="E115" s="1" t="str">
        <f>VLOOKUP(売上一覧[[#This Row],[会員番号]],会員[],2,FALSE)</f>
        <v>榎並　恵美</v>
      </c>
      <c r="F115" s="1">
        <f>VLOOKUP(売上一覧[[#This Row],[会員番号]],会員[],9,FALSE)</f>
        <v>49</v>
      </c>
      <c r="G115" s="1" t="s">
        <v>28</v>
      </c>
      <c r="H115" s="1" t="str">
        <f>VLOOKUP(売上一覧[[#This Row],[商品番号]],商品[],2,FALSE)</f>
        <v>毎日1分！美白パック（10枚入り）</v>
      </c>
      <c r="I115" s="1" t="str">
        <f>VLOOKUP(売上一覧[[#This Row],[商品番号]],商品[],3,FALSE)</f>
        <v>フェイスケア</v>
      </c>
      <c r="J115" s="3">
        <f>VLOOKUP(売上一覧[[#This Row],[商品番号]],商品[],5,FALSE)</f>
        <v>2700</v>
      </c>
      <c r="K115" s="1">
        <v>1</v>
      </c>
      <c r="L115" s="3">
        <f>売上一覧[[#This Row],[価格]]*売上一覧[[#This Row],[数量]]</f>
        <v>2700</v>
      </c>
    </row>
    <row r="116" spans="2:12" x14ac:dyDescent="0.45">
      <c r="B116" s="1">
        <v>112</v>
      </c>
      <c r="C116" s="2">
        <v>44155</v>
      </c>
      <c r="D116" s="1">
        <v>90012</v>
      </c>
      <c r="E116" s="1" t="str">
        <f>VLOOKUP(売上一覧[[#This Row],[会員番号]],会員[],2,FALSE)</f>
        <v>岡本　祥子</v>
      </c>
      <c r="F116" s="1">
        <f>VLOOKUP(売上一覧[[#This Row],[会員番号]],会員[],9,FALSE)</f>
        <v>29</v>
      </c>
      <c r="G116" s="1" t="s">
        <v>24</v>
      </c>
      <c r="H116" s="1" t="str">
        <f>VLOOKUP(売上一覧[[#This Row],[商品番号]],商品[],2,FALSE)</f>
        <v>ほっそりステッパー</v>
      </c>
      <c r="I116" s="1" t="str">
        <f>VLOOKUP(売上一覧[[#This Row],[商品番号]],商品[],3,FALSE)</f>
        <v>スリム器具</v>
      </c>
      <c r="J116" s="3">
        <f>VLOOKUP(売上一覧[[#This Row],[商品番号]],商品[],5,FALSE)</f>
        <v>12800</v>
      </c>
      <c r="K116" s="1">
        <v>2</v>
      </c>
      <c r="L116" s="3">
        <f>売上一覧[[#This Row],[価格]]*売上一覧[[#This Row],[数量]]</f>
        <v>25600</v>
      </c>
    </row>
    <row r="117" spans="2:12" x14ac:dyDescent="0.45">
      <c r="B117" s="1">
        <v>114</v>
      </c>
      <c r="C117" s="2">
        <v>44155</v>
      </c>
      <c r="D117" s="1">
        <v>90005</v>
      </c>
      <c r="E117" s="1" t="str">
        <f>VLOOKUP(売上一覧[[#This Row],[会員番号]],会員[],2,FALSE)</f>
        <v>坂本　みさき</v>
      </c>
      <c r="F117" s="1">
        <f>VLOOKUP(売上一覧[[#This Row],[会員番号]],会員[],9,FALSE)</f>
        <v>60</v>
      </c>
      <c r="G117" s="1" t="s">
        <v>26</v>
      </c>
      <c r="H117" s="1" t="str">
        <f>VLOOKUP(売上一覧[[#This Row],[商品番号]],商品[],2,FALSE)</f>
        <v>セルライト撃退！</v>
      </c>
      <c r="I117" s="1" t="str">
        <f>VLOOKUP(売上一覧[[#This Row],[商品番号]],商品[],3,FALSE)</f>
        <v>スリム器具</v>
      </c>
      <c r="J117" s="3">
        <f>VLOOKUP(売上一覧[[#This Row],[商品番号]],商品[],5,FALSE)</f>
        <v>8500</v>
      </c>
      <c r="K117" s="1">
        <v>1</v>
      </c>
      <c r="L117" s="3">
        <f>売上一覧[[#This Row],[価格]]*売上一覧[[#This Row],[数量]]</f>
        <v>8500</v>
      </c>
    </row>
    <row r="118" spans="2:12" x14ac:dyDescent="0.45">
      <c r="B118" s="1">
        <v>115</v>
      </c>
      <c r="C118" s="2">
        <v>44156</v>
      </c>
      <c r="D118" s="1">
        <v>90011</v>
      </c>
      <c r="E118" s="1" t="str">
        <f>VLOOKUP(売上一覧[[#This Row],[会員番号]],会員[],2,FALSE)</f>
        <v>薙原　恵子</v>
      </c>
      <c r="F118" s="1">
        <f>VLOOKUP(売上一覧[[#This Row],[会員番号]],会員[],9,FALSE)</f>
        <v>48</v>
      </c>
      <c r="G118" s="1" t="s">
        <v>31</v>
      </c>
      <c r="H118" s="1" t="str">
        <f>VLOOKUP(売上一覧[[#This Row],[商品番号]],商品[],2,FALSE)</f>
        <v>毎日1分！美白パック（20枚入り）</v>
      </c>
      <c r="I118" s="1" t="str">
        <f>VLOOKUP(売上一覧[[#This Row],[商品番号]],商品[],3,FALSE)</f>
        <v>フェイスケア</v>
      </c>
      <c r="J118" s="3">
        <f>VLOOKUP(売上一覧[[#This Row],[商品番号]],商品[],5,FALSE)</f>
        <v>5000</v>
      </c>
      <c r="K118" s="1">
        <v>1</v>
      </c>
      <c r="L118" s="3">
        <f>売上一覧[[#This Row],[価格]]*売上一覧[[#This Row],[数量]]</f>
        <v>5000</v>
      </c>
    </row>
    <row r="119" spans="2:12" x14ac:dyDescent="0.45">
      <c r="B119" s="1">
        <v>116</v>
      </c>
      <c r="C119" s="2">
        <v>44157</v>
      </c>
      <c r="D119" s="1">
        <v>90002</v>
      </c>
      <c r="E119" s="1" t="str">
        <f>VLOOKUP(売上一覧[[#This Row],[会員番号]],会員[],2,FALSE)</f>
        <v>金岡　まなみ</v>
      </c>
      <c r="F119" s="1">
        <f>VLOOKUP(売上一覧[[#This Row],[会員番号]],会員[],9,FALSE)</f>
        <v>64</v>
      </c>
      <c r="G119" s="1" t="s">
        <v>30</v>
      </c>
      <c r="H119" s="1" t="str">
        <f>VLOOKUP(売上一覧[[#This Row],[商品番号]],商品[],2,FALSE)</f>
        <v>アミノ酸deスリム</v>
      </c>
      <c r="I119" s="1" t="str">
        <f>VLOOKUP(売上一覧[[#This Row],[商品番号]],商品[],3,FALSE)</f>
        <v>ダイエット食品</v>
      </c>
      <c r="J119" s="3">
        <f>VLOOKUP(売上一覧[[#This Row],[商品番号]],商品[],5,FALSE)</f>
        <v>2000</v>
      </c>
      <c r="K119" s="1">
        <v>1</v>
      </c>
      <c r="L119" s="3">
        <f>売上一覧[[#This Row],[価格]]*売上一覧[[#This Row],[数量]]</f>
        <v>2000</v>
      </c>
    </row>
    <row r="120" spans="2:12" x14ac:dyDescent="0.45">
      <c r="B120" s="1">
        <v>117</v>
      </c>
      <c r="C120" s="2">
        <v>44157</v>
      </c>
      <c r="D120" s="1">
        <v>90003</v>
      </c>
      <c r="E120" s="1" t="str">
        <f>VLOOKUP(売上一覧[[#This Row],[会員番号]],会員[],2,FALSE)</f>
        <v>近藤　みさき</v>
      </c>
      <c r="F120" s="1">
        <f>VLOOKUP(売上一覧[[#This Row],[会員番号]],会員[],9,FALSE)</f>
        <v>41</v>
      </c>
      <c r="G120" s="1" t="s">
        <v>23</v>
      </c>
      <c r="H120" s="1" t="str">
        <f>VLOOKUP(売上一覧[[#This Row],[商品番号]],商品[],2,FALSE)</f>
        <v>スリムアップローラー（腕用）</v>
      </c>
      <c r="I120" s="1" t="str">
        <f>VLOOKUP(売上一覧[[#This Row],[商品番号]],商品[],3,FALSE)</f>
        <v>スリム器具</v>
      </c>
      <c r="J120" s="3">
        <f>VLOOKUP(売上一覧[[#This Row],[商品番号]],商品[],5,FALSE)</f>
        <v>3500</v>
      </c>
      <c r="K120" s="1">
        <v>2</v>
      </c>
      <c r="L120" s="3">
        <f>売上一覧[[#This Row],[価格]]*売上一覧[[#This Row],[数量]]</f>
        <v>7000</v>
      </c>
    </row>
    <row r="121" spans="2:12" x14ac:dyDescent="0.45">
      <c r="B121" s="1">
        <v>118</v>
      </c>
      <c r="C121" s="2">
        <v>44157</v>
      </c>
      <c r="D121" s="1">
        <v>90008</v>
      </c>
      <c r="E121" s="1" t="str">
        <f>VLOOKUP(売上一覧[[#This Row],[会員番号]],会員[],2,FALSE)</f>
        <v>笹本　祥子</v>
      </c>
      <c r="F121" s="1">
        <f>VLOOKUP(売上一覧[[#This Row],[会員番号]],会員[],9,FALSE)</f>
        <v>47</v>
      </c>
      <c r="G121" s="1" t="s">
        <v>32</v>
      </c>
      <c r="H121" s="1" t="str">
        <f>VLOOKUP(売上一覧[[#This Row],[商品番号]],商品[],2,FALSE)</f>
        <v>おやすみマッサージャー</v>
      </c>
      <c r="I121" s="1" t="str">
        <f>VLOOKUP(売上一覧[[#This Row],[商品番号]],商品[],3,FALSE)</f>
        <v>スリム器具</v>
      </c>
      <c r="J121" s="3">
        <f>VLOOKUP(売上一覧[[#This Row],[商品番号]],商品[],5,FALSE)</f>
        <v>9800</v>
      </c>
      <c r="K121" s="1">
        <v>1</v>
      </c>
      <c r="L121" s="3">
        <f>売上一覧[[#This Row],[価格]]*売上一覧[[#This Row],[数量]]</f>
        <v>9800</v>
      </c>
    </row>
    <row r="122" spans="2:12" x14ac:dyDescent="0.45">
      <c r="B122" s="1">
        <v>119</v>
      </c>
      <c r="C122" s="2">
        <v>44158</v>
      </c>
      <c r="D122" s="1">
        <v>90011</v>
      </c>
      <c r="E122" s="1" t="str">
        <f>VLOOKUP(売上一覧[[#This Row],[会員番号]],会員[],2,FALSE)</f>
        <v>薙原　恵子</v>
      </c>
      <c r="F122" s="1">
        <f>VLOOKUP(売上一覧[[#This Row],[会員番号]],会員[],9,FALSE)</f>
        <v>48</v>
      </c>
      <c r="G122" s="1" t="s">
        <v>15</v>
      </c>
      <c r="H122" s="1" t="str">
        <f>VLOOKUP(売上一覧[[#This Row],[商品番号]],商品[],2,FALSE)</f>
        <v>しっとりジェル（M）</v>
      </c>
      <c r="I122" s="1" t="str">
        <f>VLOOKUP(売上一覧[[#This Row],[商品番号]],商品[],3,FALSE)</f>
        <v>ボディケア</v>
      </c>
      <c r="J122" s="3">
        <f>VLOOKUP(売上一覧[[#This Row],[商品番号]],商品[],5,FALSE)</f>
        <v>3500</v>
      </c>
      <c r="K122" s="1">
        <v>2</v>
      </c>
      <c r="L122" s="3">
        <f>売上一覧[[#This Row],[価格]]*売上一覧[[#This Row],[数量]]</f>
        <v>7000</v>
      </c>
    </row>
    <row r="123" spans="2:12" x14ac:dyDescent="0.45">
      <c r="B123" s="1">
        <v>120</v>
      </c>
      <c r="C123" s="2">
        <v>44159</v>
      </c>
      <c r="D123" s="1">
        <v>90005</v>
      </c>
      <c r="E123" s="1" t="str">
        <f>VLOOKUP(売上一覧[[#This Row],[会員番号]],会員[],2,FALSE)</f>
        <v>坂本　みさき</v>
      </c>
      <c r="F123" s="1">
        <f>VLOOKUP(売上一覧[[#This Row],[会員番号]],会員[],9,FALSE)</f>
        <v>60</v>
      </c>
      <c r="G123" s="1" t="s">
        <v>15</v>
      </c>
      <c r="H123" s="1" t="str">
        <f>VLOOKUP(売上一覧[[#This Row],[商品番号]],商品[],2,FALSE)</f>
        <v>しっとりジェル（M）</v>
      </c>
      <c r="I123" s="1" t="str">
        <f>VLOOKUP(売上一覧[[#This Row],[商品番号]],商品[],3,FALSE)</f>
        <v>ボディケア</v>
      </c>
      <c r="J123" s="3">
        <f>VLOOKUP(売上一覧[[#This Row],[商品番号]],商品[],5,FALSE)</f>
        <v>3500</v>
      </c>
      <c r="K123" s="1">
        <v>1</v>
      </c>
      <c r="L123" s="3">
        <f>売上一覧[[#This Row],[価格]]*売上一覧[[#This Row],[数量]]</f>
        <v>3500</v>
      </c>
    </row>
    <row r="124" spans="2:12" x14ac:dyDescent="0.45">
      <c r="B124" s="1">
        <v>121</v>
      </c>
      <c r="C124" s="2">
        <v>44159</v>
      </c>
      <c r="D124" s="1">
        <v>90004</v>
      </c>
      <c r="E124" s="1" t="str">
        <f>VLOOKUP(売上一覧[[#This Row],[会員番号]],会員[],2,FALSE)</f>
        <v>村山　瞳</v>
      </c>
      <c r="F124" s="1">
        <f>VLOOKUP(売上一覧[[#This Row],[会員番号]],会員[],9,FALSE)</f>
        <v>38</v>
      </c>
      <c r="G124" s="1" t="s">
        <v>29</v>
      </c>
      <c r="H124" s="1" t="str">
        <f>VLOOKUP(売上一覧[[#This Row],[商品番号]],商品[],2,FALSE)</f>
        <v>ダイエッティー（30袋）</v>
      </c>
      <c r="I124" s="1" t="str">
        <f>VLOOKUP(売上一覧[[#This Row],[商品番号]],商品[],3,FALSE)</f>
        <v>ダイエット食品</v>
      </c>
      <c r="J124" s="3">
        <f>VLOOKUP(売上一覧[[#This Row],[商品番号]],商品[],5,FALSE)</f>
        <v>2800</v>
      </c>
      <c r="K124" s="1">
        <v>2</v>
      </c>
      <c r="L124" s="3">
        <f>売上一覧[[#This Row],[価格]]*売上一覧[[#This Row],[数量]]</f>
        <v>5600</v>
      </c>
    </row>
    <row r="125" spans="2:12" x14ac:dyDescent="0.45">
      <c r="B125" s="1">
        <v>122</v>
      </c>
      <c r="C125" s="2">
        <v>44159</v>
      </c>
      <c r="D125" s="1">
        <v>90021</v>
      </c>
      <c r="E125" s="1" t="str">
        <f>VLOOKUP(売上一覧[[#This Row],[会員番号]],会員[],2,FALSE)</f>
        <v>伊藤　由里</v>
      </c>
      <c r="F125" s="1">
        <f>VLOOKUP(売上一覧[[#This Row],[会員番号]],会員[],9,FALSE)</f>
        <v>23</v>
      </c>
      <c r="G125" s="1" t="s">
        <v>28</v>
      </c>
      <c r="H125" s="1" t="str">
        <f>VLOOKUP(売上一覧[[#This Row],[商品番号]],商品[],2,FALSE)</f>
        <v>毎日1分！美白パック（10枚入り）</v>
      </c>
      <c r="I125" s="1" t="str">
        <f>VLOOKUP(売上一覧[[#This Row],[商品番号]],商品[],3,FALSE)</f>
        <v>フェイスケア</v>
      </c>
      <c r="J125" s="3">
        <f>VLOOKUP(売上一覧[[#This Row],[商品番号]],商品[],5,FALSE)</f>
        <v>2700</v>
      </c>
      <c r="K125" s="1">
        <v>1</v>
      </c>
      <c r="L125" s="3">
        <f>売上一覧[[#This Row],[価格]]*売上一覧[[#This Row],[数量]]</f>
        <v>2700</v>
      </c>
    </row>
    <row r="126" spans="2:12" x14ac:dyDescent="0.45">
      <c r="B126" s="1">
        <v>123</v>
      </c>
      <c r="C126" s="2">
        <v>44159</v>
      </c>
      <c r="D126" s="1">
        <v>90004</v>
      </c>
      <c r="E126" s="1" t="str">
        <f>VLOOKUP(売上一覧[[#This Row],[会員番号]],会員[],2,FALSE)</f>
        <v>村山　瞳</v>
      </c>
      <c r="F126" s="1">
        <f>VLOOKUP(売上一覧[[#This Row],[会員番号]],会員[],9,FALSE)</f>
        <v>38</v>
      </c>
      <c r="G126" s="1" t="s">
        <v>7</v>
      </c>
      <c r="H126" s="1" t="str">
        <f>VLOOKUP(売上一覧[[#This Row],[商品番号]],商品[],2,FALSE)</f>
        <v>エステサロンのローション</v>
      </c>
      <c r="I126" s="1" t="str">
        <f>VLOOKUP(売上一覧[[#This Row],[商品番号]],商品[],3,FALSE)</f>
        <v>フェイスケア</v>
      </c>
      <c r="J126" s="3">
        <f>VLOOKUP(売上一覧[[#This Row],[商品番号]],商品[],5,FALSE)</f>
        <v>10000</v>
      </c>
      <c r="K126" s="1">
        <v>1</v>
      </c>
      <c r="L126" s="3">
        <f>売上一覧[[#This Row],[価格]]*売上一覧[[#This Row],[数量]]</f>
        <v>10000</v>
      </c>
    </row>
    <row r="127" spans="2:12" x14ac:dyDescent="0.45">
      <c r="B127" s="1">
        <v>124</v>
      </c>
      <c r="C127" s="2">
        <v>44159</v>
      </c>
      <c r="D127" s="1">
        <v>90004</v>
      </c>
      <c r="E127" s="1" t="str">
        <f>VLOOKUP(売上一覧[[#This Row],[会員番号]],会員[],2,FALSE)</f>
        <v>村山　瞳</v>
      </c>
      <c r="F127" s="1">
        <f>VLOOKUP(売上一覧[[#This Row],[会員番号]],会員[],9,FALSE)</f>
        <v>38</v>
      </c>
      <c r="G127" s="1" t="s">
        <v>18</v>
      </c>
      <c r="H127" s="1" t="str">
        <f>VLOOKUP(売上一覧[[#This Row],[商品番号]],商品[],2,FALSE)</f>
        <v>スマートレッグ</v>
      </c>
      <c r="I127" s="1" t="str">
        <f>VLOOKUP(売上一覧[[#This Row],[商品番号]],商品[],3,FALSE)</f>
        <v>スリム器具</v>
      </c>
      <c r="J127" s="3">
        <f>VLOOKUP(売上一覧[[#This Row],[商品番号]],商品[],5,FALSE)</f>
        <v>5600</v>
      </c>
      <c r="K127" s="1">
        <v>1</v>
      </c>
      <c r="L127" s="3">
        <f>売上一覧[[#This Row],[価格]]*売上一覧[[#This Row],[数量]]</f>
        <v>5600</v>
      </c>
    </row>
    <row r="128" spans="2:12" x14ac:dyDescent="0.45">
      <c r="B128" s="1">
        <v>125</v>
      </c>
      <c r="C128" s="2">
        <v>44159</v>
      </c>
      <c r="D128" s="1">
        <v>90013</v>
      </c>
      <c r="E128" s="1" t="str">
        <f>VLOOKUP(売上一覧[[#This Row],[会員番号]],会員[],2,FALSE)</f>
        <v>横山　みゆき</v>
      </c>
      <c r="F128" s="1">
        <f>VLOOKUP(売上一覧[[#This Row],[会員番号]],会員[],9,FALSE)</f>
        <v>43</v>
      </c>
      <c r="G128" s="1" t="s">
        <v>32</v>
      </c>
      <c r="H128" s="1" t="str">
        <f>VLOOKUP(売上一覧[[#This Row],[商品番号]],商品[],2,FALSE)</f>
        <v>おやすみマッサージャー</v>
      </c>
      <c r="I128" s="1" t="str">
        <f>VLOOKUP(売上一覧[[#This Row],[商品番号]],商品[],3,FALSE)</f>
        <v>スリム器具</v>
      </c>
      <c r="J128" s="3">
        <f>VLOOKUP(売上一覧[[#This Row],[商品番号]],商品[],5,FALSE)</f>
        <v>9800</v>
      </c>
      <c r="K128" s="1">
        <v>1</v>
      </c>
      <c r="L128" s="3">
        <f>売上一覧[[#This Row],[価格]]*売上一覧[[#This Row],[数量]]</f>
        <v>9800</v>
      </c>
    </row>
    <row r="129" spans="2:12" x14ac:dyDescent="0.45">
      <c r="B129" s="1">
        <v>126</v>
      </c>
      <c r="C129" s="2">
        <v>44160</v>
      </c>
      <c r="D129" s="1">
        <v>90008</v>
      </c>
      <c r="E129" s="1" t="str">
        <f>VLOOKUP(売上一覧[[#This Row],[会員番号]],会員[],2,FALSE)</f>
        <v>笹本　祥子</v>
      </c>
      <c r="F129" s="1">
        <f>VLOOKUP(売上一覧[[#This Row],[会員番号]],会員[],9,FALSE)</f>
        <v>47</v>
      </c>
      <c r="G129" s="1" t="s">
        <v>18</v>
      </c>
      <c r="H129" s="1" t="str">
        <f>VLOOKUP(売上一覧[[#This Row],[商品番号]],商品[],2,FALSE)</f>
        <v>スマートレッグ</v>
      </c>
      <c r="I129" s="1" t="str">
        <f>VLOOKUP(売上一覧[[#This Row],[商品番号]],商品[],3,FALSE)</f>
        <v>スリム器具</v>
      </c>
      <c r="J129" s="3">
        <f>VLOOKUP(売上一覧[[#This Row],[商品番号]],商品[],5,FALSE)</f>
        <v>5600</v>
      </c>
      <c r="K129" s="1">
        <v>1</v>
      </c>
      <c r="L129" s="3">
        <f>売上一覧[[#This Row],[価格]]*売上一覧[[#This Row],[数量]]</f>
        <v>5600</v>
      </c>
    </row>
    <row r="130" spans="2:12" x14ac:dyDescent="0.45">
      <c r="B130" s="1">
        <v>127</v>
      </c>
      <c r="C130" s="2">
        <v>44161</v>
      </c>
      <c r="D130" s="1">
        <v>90007</v>
      </c>
      <c r="E130" s="1" t="str">
        <f>VLOOKUP(売上一覧[[#This Row],[会員番号]],会員[],2,FALSE)</f>
        <v>遠藤　美登里</v>
      </c>
      <c r="F130" s="1">
        <f>VLOOKUP(売上一覧[[#This Row],[会員番号]],会員[],9,FALSE)</f>
        <v>72</v>
      </c>
      <c r="G130" s="1" t="s">
        <v>21</v>
      </c>
      <c r="H130" s="1" t="str">
        <f>VLOOKUP(売上一覧[[#This Row],[商品番号]],商品[],2,FALSE)</f>
        <v>つるつるフェイスソープ</v>
      </c>
      <c r="I130" s="1" t="str">
        <f>VLOOKUP(売上一覧[[#This Row],[商品番号]],商品[],3,FALSE)</f>
        <v>フェイスケア</v>
      </c>
      <c r="J130" s="3">
        <f>VLOOKUP(売上一覧[[#This Row],[商品番号]],商品[],5,FALSE)</f>
        <v>2800</v>
      </c>
      <c r="K130" s="1">
        <v>1</v>
      </c>
      <c r="L130" s="3">
        <f>売上一覧[[#This Row],[価格]]*売上一覧[[#This Row],[数量]]</f>
        <v>2800</v>
      </c>
    </row>
    <row r="131" spans="2:12" x14ac:dyDescent="0.45">
      <c r="B131" s="1">
        <v>128</v>
      </c>
      <c r="C131" s="2">
        <v>44161</v>
      </c>
      <c r="D131" s="1">
        <v>90014</v>
      </c>
      <c r="E131" s="1" t="str">
        <f>VLOOKUP(売上一覧[[#This Row],[会員番号]],会員[],2,FALSE)</f>
        <v>白川　響子</v>
      </c>
      <c r="F131" s="1">
        <f>VLOOKUP(売上一覧[[#This Row],[会員番号]],会員[],9,FALSE)</f>
        <v>62</v>
      </c>
      <c r="G131" s="1" t="s">
        <v>31</v>
      </c>
      <c r="H131" s="1" t="str">
        <f>VLOOKUP(売上一覧[[#This Row],[商品番号]],商品[],2,FALSE)</f>
        <v>毎日1分！美白パック（20枚入り）</v>
      </c>
      <c r="I131" s="1" t="str">
        <f>VLOOKUP(売上一覧[[#This Row],[商品番号]],商品[],3,FALSE)</f>
        <v>フェイスケア</v>
      </c>
      <c r="J131" s="3">
        <f>VLOOKUP(売上一覧[[#This Row],[商品番号]],商品[],5,FALSE)</f>
        <v>5000</v>
      </c>
      <c r="K131" s="1">
        <v>1</v>
      </c>
      <c r="L131" s="3">
        <f>売上一覧[[#This Row],[価格]]*売上一覧[[#This Row],[数量]]</f>
        <v>5000</v>
      </c>
    </row>
    <row r="132" spans="2:12" x14ac:dyDescent="0.45">
      <c r="B132" s="1">
        <v>129</v>
      </c>
      <c r="C132" s="2">
        <v>44161</v>
      </c>
      <c r="D132" s="1">
        <v>90007</v>
      </c>
      <c r="E132" s="1" t="str">
        <f>VLOOKUP(売上一覧[[#This Row],[会員番号]],会員[],2,FALSE)</f>
        <v>遠藤　美登里</v>
      </c>
      <c r="F132" s="1">
        <f>VLOOKUP(売上一覧[[#This Row],[会員番号]],会員[],9,FALSE)</f>
        <v>72</v>
      </c>
      <c r="G132" s="1" t="s">
        <v>23</v>
      </c>
      <c r="H132" s="1" t="str">
        <f>VLOOKUP(売上一覧[[#This Row],[商品番号]],商品[],2,FALSE)</f>
        <v>スリムアップローラー（腕用）</v>
      </c>
      <c r="I132" s="1" t="str">
        <f>VLOOKUP(売上一覧[[#This Row],[商品番号]],商品[],3,FALSE)</f>
        <v>スリム器具</v>
      </c>
      <c r="J132" s="3">
        <f>VLOOKUP(売上一覧[[#This Row],[商品番号]],商品[],5,FALSE)</f>
        <v>3500</v>
      </c>
      <c r="K132" s="1">
        <v>5</v>
      </c>
      <c r="L132" s="3">
        <f>売上一覧[[#This Row],[価格]]*売上一覧[[#This Row],[数量]]</f>
        <v>17500</v>
      </c>
    </row>
    <row r="133" spans="2:12" x14ac:dyDescent="0.45">
      <c r="B133" s="1">
        <v>130</v>
      </c>
      <c r="C133" s="2">
        <v>44162</v>
      </c>
      <c r="D133" s="1">
        <v>90011</v>
      </c>
      <c r="E133" s="1" t="str">
        <f>VLOOKUP(売上一覧[[#This Row],[会員番号]],会員[],2,FALSE)</f>
        <v>薙原　恵子</v>
      </c>
      <c r="F133" s="1">
        <f>VLOOKUP(売上一覧[[#This Row],[会員番号]],会員[],9,FALSE)</f>
        <v>48</v>
      </c>
      <c r="G133" s="1" t="s">
        <v>30</v>
      </c>
      <c r="H133" s="1" t="str">
        <f>VLOOKUP(売上一覧[[#This Row],[商品番号]],商品[],2,FALSE)</f>
        <v>アミノ酸deスリム</v>
      </c>
      <c r="I133" s="1" t="str">
        <f>VLOOKUP(売上一覧[[#This Row],[商品番号]],商品[],3,FALSE)</f>
        <v>ダイエット食品</v>
      </c>
      <c r="J133" s="3">
        <f>VLOOKUP(売上一覧[[#This Row],[商品番号]],商品[],5,FALSE)</f>
        <v>2000</v>
      </c>
      <c r="K133" s="1">
        <v>2</v>
      </c>
      <c r="L133" s="3">
        <f>売上一覧[[#This Row],[価格]]*売上一覧[[#This Row],[数量]]</f>
        <v>4000</v>
      </c>
    </row>
    <row r="134" spans="2:12" x14ac:dyDescent="0.45">
      <c r="B134" s="1">
        <v>131</v>
      </c>
      <c r="C134" s="2">
        <v>44162</v>
      </c>
      <c r="D134" s="1">
        <v>90016</v>
      </c>
      <c r="E134" s="1" t="str">
        <f>VLOOKUP(売上一覧[[#This Row],[会員番号]],会員[],2,FALSE)</f>
        <v>諸岡　保美</v>
      </c>
      <c r="F134" s="1">
        <f>VLOOKUP(売上一覧[[#This Row],[会員番号]],会員[],9,FALSE)</f>
        <v>30</v>
      </c>
      <c r="G134" s="1" t="s">
        <v>30</v>
      </c>
      <c r="H134" s="1" t="str">
        <f>VLOOKUP(売上一覧[[#This Row],[商品番号]],商品[],2,FALSE)</f>
        <v>アミノ酸deスリム</v>
      </c>
      <c r="I134" s="1" t="str">
        <f>VLOOKUP(売上一覧[[#This Row],[商品番号]],商品[],3,FALSE)</f>
        <v>ダイエット食品</v>
      </c>
      <c r="J134" s="3">
        <f>VLOOKUP(売上一覧[[#This Row],[商品番号]],商品[],5,FALSE)</f>
        <v>2000</v>
      </c>
      <c r="K134" s="1">
        <v>1</v>
      </c>
      <c r="L134" s="3">
        <f>売上一覧[[#This Row],[価格]]*売上一覧[[#This Row],[数量]]</f>
        <v>2000</v>
      </c>
    </row>
    <row r="135" spans="2:12" x14ac:dyDescent="0.45">
      <c r="B135" s="1">
        <v>132</v>
      </c>
      <c r="C135" s="2">
        <v>44162</v>
      </c>
      <c r="D135" s="1">
        <v>90015</v>
      </c>
      <c r="E135" s="1" t="str">
        <f>VLOOKUP(売上一覧[[#This Row],[会員番号]],会員[],2,FALSE)</f>
        <v>三上　久美</v>
      </c>
      <c r="F135" s="1">
        <f>VLOOKUP(売上一覧[[#This Row],[会員番号]],会員[],9,FALSE)</f>
        <v>55</v>
      </c>
      <c r="G135" s="1" t="s">
        <v>28</v>
      </c>
      <c r="H135" s="1" t="str">
        <f>VLOOKUP(売上一覧[[#This Row],[商品番号]],商品[],2,FALSE)</f>
        <v>毎日1分！美白パック（10枚入り）</v>
      </c>
      <c r="I135" s="1" t="str">
        <f>VLOOKUP(売上一覧[[#This Row],[商品番号]],商品[],3,FALSE)</f>
        <v>フェイスケア</v>
      </c>
      <c r="J135" s="3">
        <f>VLOOKUP(売上一覧[[#This Row],[商品番号]],商品[],5,FALSE)</f>
        <v>2700</v>
      </c>
      <c r="K135" s="1">
        <v>1</v>
      </c>
      <c r="L135" s="3">
        <f>売上一覧[[#This Row],[価格]]*売上一覧[[#This Row],[数量]]</f>
        <v>2700</v>
      </c>
    </row>
    <row r="136" spans="2:12" x14ac:dyDescent="0.45">
      <c r="B136" s="1">
        <v>133</v>
      </c>
      <c r="C136" s="2">
        <v>44162</v>
      </c>
      <c r="D136" s="1">
        <v>90014</v>
      </c>
      <c r="E136" s="1" t="str">
        <f>VLOOKUP(売上一覧[[#This Row],[会員番号]],会員[],2,FALSE)</f>
        <v>白川　響子</v>
      </c>
      <c r="F136" s="1">
        <f>VLOOKUP(売上一覧[[#This Row],[会員番号]],会員[],9,FALSE)</f>
        <v>62</v>
      </c>
      <c r="G136" s="1" t="s">
        <v>31</v>
      </c>
      <c r="H136" s="1" t="str">
        <f>VLOOKUP(売上一覧[[#This Row],[商品番号]],商品[],2,FALSE)</f>
        <v>毎日1分！美白パック（20枚入り）</v>
      </c>
      <c r="I136" s="1" t="str">
        <f>VLOOKUP(売上一覧[[#This Row],[商品番号]],商品[],3,FALSE)</f>
        <v>フェイスケア</v>
      </c>
      <c r="J136" s="3">
        <f>VLOOKUP(売上一覧[[#This Row],[商品番号]],商品[],5,FALSE)</f>
        <v>5000</v>
      </c>
      <c r="K136" s="1">
        <v>1</v>
      </c>
      <c r="L136" s="3">
        <f>売上一覧[[#This Row],[価格]]*売上一覧[[#This Row],[数量]]</f>
        <v>5000</v>
      </c>
    </row>
    <row r="137" spans="2:12" x14ac:dyDescent="0.45">
      <c r="B137" s="1">
        <v>134</v>
      </c>
      <c r="C137" s="2">
        <v>44163</v>
      </c>
      <c r="D137" s="1">
        <v>90005</v>
      </c>
      <c r="E137" s="1" t="str">
        <f>VLOOKUP(売上一覧[[#This Row],[会員番号]],会員[],2,FALSE)</f>
        <v>坂本　みさき</v>
      </c>
      <c r="F137" s="1">
        <f>VLOOKUP(売上一覧[[#This Row],[会員番号]],会員[],9,FALSE)</f>
        <v>60</v>
      </c>
      <c r="G137" s="1" t="s">
        <v>17</v>
      </c>
      <c r="H137" s="1" t="str">
        <f>VLOOKUP(売上一覧[[#This Row],[商品番号]],商品[],2,FALSE)</f>
        <v>サウナ式サポーター</v>
      </c>
      <c r="I137" s="1" t="str">
        <f>VLOOKUP(売上一覧[[#This Row],[商品番号]],商品[],3,FALSE)</f>
        <v>ボディケア</v>
      </c>
      <c r="J137" s="3">
        <f>VLOOKUP(売上一覧[[#This Row],[商品番号]],商品[],5,FALSE)</f>
        <v>7800</v>
      </c>
      <c r="K137" s="1">
        <v>1</v>
      </c>
      <c r="L137" s="3">
        <f>売上一覧[[#This Row],[価格]]*売上一覧[[#This Row],[数量]]</f>
        <v>7800</v>
      </c>
    </row>
    <row r="138" spans="2:12" x14ac:dyDescent="0.45">
      <c r="B138" s="1">
        <v>135</v>
      </c>
      <c r="C138" s="2">
        <v>44163</v>
      </c>
      <c r="D138" s="1">
        <v>90015</v>
      </c>
      <c r="E138" s="1" t="str">
        <f>VLOOKUP(売上一覧[[#This Row],[会員番号]],会員[],2,FALSE)</f>
        <v>三上　久美</v>
      </c>
      <c r="F138" s="1">
        <f>VLOOKUP(売上一覧[[#This Row],[会員番号]],会員[],9,FALSE)</f>
        <v>55</v>
      </c>
      <c r="G138" s="1" t="s">
        <v>23</v>
      </c>
      <c r="H138" s="1" t="str">
        <f>VLOOKUP(売上一覧[[#This Row],[商品番号]],商品[],2,FALSE)</f>
        <v>スリムアップローラー（腕用）</v>
      </c>
      <c r="I138" s="1" t="str">
        <f>VLOOKUP(売上一覧[[#This Row],[商品番号]],商品[],3,FALSE)</f>
        <v>スリム器具</v>
      </c>
      <c r="J138" s="3">
        <f>VLOOKUP(売上一覧[[#This Row],[商品番号]],商品[],5,FALSE)</f>
        <v>3500</v>
      </c>
      <c r="K138" s="1">
        <v>5</v>
      </c>
      <c r="L138" s="3">
        <f>売上一覧[[#This Row],[価格]]*売上一覧[[#This Row],[数量]]</f>
        <v>17500</v>
      </c>
    </row>
    <row r="139" spans="2:12" x14ac:dyDescent="0.45">
      <c r="B139" s="1">
        <v>136</v>
      </c>
      <c r="C139" s="2">
        <v>44164</v>
      </c>
      <c r="D139" s="1">
        <v>90011</v>
      </c>
      <c r="E139" s="1" t="str">
        <f>VLOOKUP(売上一覧[[#This Row],[会員番号]],会員[],2,FALSE)</f>
        <v>薙原　恵子</v>
      </c>
      <c r="F139" s="1">
        <f>VLOOKUP(売上一覧[[#This Row],[会員番号]],会員[],9,FALSE)</f>
        <v>48</v>
      </c>
      <c r="G139" s="1" t="s">
        <v>26</v>
      </c>
      <c r="H139" s="1" t="str">
        <f>VLOOKUP(売上一覧[[#This Row],[商品番号]],商品[],2,FALSE)</f>
        <v>セルライト撃退！</v>
      </c>
      <c r="I139" s="1" t="str">
        <f>VLOOKUP(売上一覧[[#This Row],[商品番号]],商品[],3,FALSE)</f>
        <v>スリム器具</v>
      </c>
      <c r="J139" s="3">
        <f>VLOOKUP(売上一覧[[#This Row],[商品番号]],商品[],5,FALSE)</f>
        <v>8500</v>
      </c>
      <c r="K139" s="1">
        <v>2</v>
      </c>
      <c r="L139" s="3">
        <f>売上一覧[[#This Row],[価格]]*売上一覧[[#This Row],[数量]]</f>
        <v>17000</v>
      </c>
    </row>
    <row r="140" spans="2:12" x14ac:dyDescent="0.45">
      <c r="B140" s="1">
        <v>137</v>
      </c>
      <c r="C140" s="2">
        <v>44165</v>
      </c>
      <c r="D140" s="1">
        <v>90015</v>
      </c>
      <c r="E140" s="1" t="str">
        <f>VLOOKUP(売上一覧[[#This Row],[会員番号]],会員[],2,FALSE)</f>
        <v>三上　久美</v>
      </c>
      <c r="F140" s="1">
        <f>VLOOKUP(売上一覧[[#This Row],[会員番号]],会員[],9,FALSE)</f>
        <v>55</v>
      </c>
      <c r="G140" s="1" t="s">
        <v>27</v>
      </c>
      <c r="H140" s="1" t="str">
        <f>VLOOKUP(売上一覧[[#This Row],[商品番号]],商品[],2,FALSE)</f>
        <v>むくみ知らず（スプレー式）</v>
      </c>
      <c r="I140" s="1" t="str">
        <f>VLOOKUP(売上一覧[[#This Row],[商品番号]],商品[],3,FALSE)</f>
        <v>ボディケア</v>
      </c>
      <c r="J140" s="3">
        <f>VLOOKUP(売上一覧[[#This Row],[商品番号]],商品[],5,FALSE)</f>
        <v>2800</v>
      </c>
      <c r="K140" s="1">
        <v>1</v>
      </c>
      <c r="L140" s="3">
        <f>売上一覧[[#This Row],[価格]]*売上一覧[[#This Row],[数量]]</f>
        <v>2800</v>
      </c>
    </row>
    <row r="141" spans="2:12" x14ac:dyDescent="0.45">
      <c r="B141" s="1">
        <v>138</v>
      </c>
      <c r="C141" s="2">
        <v>44165</v>
      </c>
      <c r="D141" s="1">
        <v>90020</v>
      </c>
      <c r="E141" s="1" t="str">
        <f>VLOOKUP(売上一覧[[#This Row],[会員番号]],会員[],2,FALSE)</f>
        <v>石川　里枝</v>
      </c>
      <c r="F141" s="1">
        <f>VLOOKUP(売上一覧[[#This Row],[会員番号]],会員[],9,FALSE)</f>
        <v>61</v>
      </c>
      <c r="G141" s="1" t="s">
        <v>20</v>
      </c>
      <c r="H141" s="1" t="str">
        <f>VLOOKUP(売上一覧[[#This Row],[商品番号]],商品[],2,FALSE)</f>
        <v>こんにゃくダイエッター（30食）</v>
      </c>
      <c r="I141" s="1" t="str">
        <f>VLOOKUP(売上一覧[[#This Row],[商品番号]],商品[],3,FALSE)</f>
        <v>ダイエット食品</v>
      </c>
      <c r="J141" s="3">
        <f>VLOOKUP(売上一覧[[#This Row],[商品番号]],商品[],5,FALSE)</f>
        <v>3200</v>
      </c>
      <c r="K141" s="1">
        <v>3</v>
      </c>
      <c r="L141" s="3">
        <f>売上一覧[[#This Row],[価格]]*売上一覧[[#This Row],[数量]]</f>
        <v>9600</v>
      </c>
    </row>
    <row r="142" spans="2:12" x14ac:dyDescent="0.45">
      <c r="B142" s="1">
        <v>139</v>
      </c>
      <c r="C142" s="2">
        <v>44165</v>
      </c>
      <c r="D142" s="1">
        <v>90001</v>
      </c>
      <c r="E142" s="1" t="str">
        <f>VLOOKUP(売上一覧[[#This Row],[会員番号]],会員[],2,FALSE)</f>
        <v>吉村　孝子</v>
      </c>
      <c r="F142" s="1">
        <f>VLOOKUP(売上一覧[[#This Row],[会員番号]],会員[],9,FALSE)</f>
        <v>58</v>
      </c>
      <c r="G142" s="1" t="s">
        <v>28</v>
      </c>
      <c r="H142" s="1" t="str">
        <f>VLOOKUP(売上一覧[[#This Row],[商品番号]],商品[],2,FALSE)</f>
        <v>毎日1分！美白パック（10枚入り）</v>
      </c>
      <c r="I142" s="1" t="str">
        <f>VLOOKUP(売上一覧[[#This Row],[商品番号]],商品[],3,FALSE)</f>
        <v>フェイスケア</v>
      </c>
      <c r="J142" s="3">
        <f>VLOOKUP(売上一覧[[#This Row],[商品番号]],商品[],5,FALSE)</f>
        <v>2700</v>
      </c>
      <c r="K142" s="1">
        <v>1</v>
      </c>
      <c r="L142" s="3">
        <f>売上一覧[[#This Row],[価格]]*売上一覧[[#This Row],[数量]]</f>
        <v>2700</v>
      </c>
    </row>
    <row r="143" spans="2:12" x14ac:dyDescent="0.45">
      <c r="B143" s="1">
        <v>140</v>
      </c>
      <c r="C143" s="2">
        <v>44165</v>
      </c>
      <c r="D143" s="1">
        <v>90017</v>
      </c>
      <c r="E143" s="1" t="str">
        <f>VLOOKUP(売上一覧[[#This Row],[会員番号]],会員[],2,FALSE)</f>
        <v>榎並　恵美</v>
      </c>
      <c r="F143" s="1">
        <f>VLOOKUP(売上一覧[[#This Row],[会員番号]],会員[],9,FALSE)</f>
        <v>49</v>
      </c>
      <c r="G143" s="1" t="s">
        <v>26</v>
      </c>
      <c r="H143" s="1" t="str">
        <f>VLOOKUP(売上一覧[[#This Row],[商品番号]],商品[],2,FALSE)</f>
        <v>セルライト撃退！</v>
      </c>
      <c r="I143" s="1" t="str">
        <f>VLOOKUP(売上一覧[[#This Row],[商品番号]],商品[],3,FALSE)</f>
        <v>スリム器具</v>
      </c>
      <c r="J143" s="3">
        <f>VLOOKUP(売上一覧[[#This Row],[商品番号]],商品[],5,FALSE)</f>
        <v>8500</v>
      </c>
      <c r="K143" s="1">
        <v>2</v>
      </c>
      <c r="L143" s="3">
        <f>売上一覧[[#This Row],[価格]]*売上一覧[[#This Row],[数量]]</f>
        <v>17000</v>
      </c>
    </row>
    <row r="144" spans="2:12" x14ac:dyDescent="0.45">
      <c r="B144" s="1">
        <v>141</v>
      </c>
      <c r="C144" s="2">
        <v>44166</v>
      </c>
      <c r="D144" s="1">
        <v>90002</v>
      </c>
      <c r="E144" s="1" t="str">
        <f>VLOOKUP(売上一覧[[#This Row],[会員番号]],会員[],2,FALSE)</f>
        <v>金岡　まなみ</v>
      </c>
      <c r="F144" s="1">
        <f>VLOOKUP(売上一覧[[#This Row],[会員番号]],会員[],9,FALSE)</f>
        <v>64</v>
      </c>
      <c r="G144" s="1" t="s">
        <v>3</v>
      </c>
      <c r="H144" s="1" t="str">
        <f>VLOOKUP(売上一覧[[#This Row],[商品番号]],商品[],2,FALSE)</f>
        <v>オイルdeすべすべ</v>
      </c>
      <c r="I144" s="1" t="str">
        <f>VLOOKUP(売上一覧[[#This Row],[商品番号]],商品[],3,FALSE)</f>
        <v>ボディケア</v>
      </c>
      <c r="J144" s="3">
        <f>VLOOKUP(売上一覧[[#This Row],[商品番号]],商品[],5,FALSE)</f>
        <v>5500</v>
      </c>
      <c r="K144" s="1">
        <v>2</v>
      </c>
      <c r="L144" s="3">
        <f>売上一覧[[#This Row],[価格]]*売上一覧[[#This Row],[数量]]</f>
        <v>11000</v>
      </c>
    </row>
    <row r="145" spans="2:12" x14ac:dyDescent="0.45">
      <c r="B145" s="1">
        <v>142</v>
      </c>
      <c r="C145" s="2">
        <v>44166</v>
      </c>
      <c r="D145" s="1">
        <v>90019</v>
      </c>
      <c r="E145" s="1" t="str">
        <f>VLOOKUP(売上一覧[[#This Row],[会員番号]],会員[],2,FALSE)</f>
        <v>沼田　由美子</v>
      </c>
      <c r="F145" s="1">
        <f>VLOOKUP(売上一覧[[#This Row],[会員番号]],会員[],9,FALSE)</f>
        <v>39</v>
      </c>
      <c r="G145" s="1" t="s">
        <v>21</v>
      </c>
      <c r="H145" s="1" t="str">
        <f>VLOOKUP(売上一覧[[#This Row],[商品番号]],商品[],2,FALSE)</f>
        <v>つるつるフェイスソープ</v>
      </c>
      <c r="I145" s="1" t="str">
        <f>VLOOKUP(売上一覧[[#This Row],[商品番号]],商品[],3,FALSE)</f>
        <v>フェイスケア</v>
      </c>
      <c r="J145" s="3">
        <f>VLOOKUP(売上一覧[[#This Row],[商品番号]],商品[],5,FALSE)</f>
        <v>2800</v>
      </c>
      <c r="K145" s="1">
        <v>3</v>
      </c>
      <c r="L145" s="3">
        <f>売上一覧[[#This Row],[価格]]*売上一覧[[#This Row],[数量]]</f>
        <v>8400</v>
      </c>
    </row>
    <row r="146" spans="2:12" x14ac:dyDescent="0.45">
      <c r="B146" s="1">
        <v>143</v>
      </c>
      <c r="C146" s="2">
        <v>44166</v>
      </c>
      <c r="D146" s="1">
        <v>90003</v>
      </c>
      <c r="E146" s="1" t="str">
        <f>VLOOKUP(売上一覧[[#This Row],[会員番号]],会員[],2,FALSE)</f>
        <v>近藤　みさき</v>
      </c>
      <c r="F146" s="1">
        <f>VLOOKUP(売上一覧[[#This Row],[会員番号]],会員[],9,FALSE)</f>
        <v>41</v>
      </c>
      <c r="G146" s="1" t="s">
        <v>26</v>
      </c>
      <c r="H146" s="1" t="str">
        <f>VLOOKUP(売上一覧[[#This Row],[商品番号]],商品[],2,FALSE)</f>
        <v>セルライト撃退！</v>
      </c>
      <c r="I146" s="1" t="str">
        <f>VLOOKUP(売上一覧[[#This Row],[商品番号]],商品[],3,FALSE)</f>
        <v>スリム器具</v>
      </c>
      <c r="J146" s="3">
        <f>VLOOKUP(売上一覧[[#This Row],[商品番号]],商品[],5,FALSE)</f>
        <v>8500</v>
      </c>
      <c r="K146" s="1">
        <v>2</v>
      </c>
      <c r="L146" s="3">
        <f>売上一覧[[#This Row],[価格]]*売上一覧[[#This Row],[数量]]</f>
        <v>17000</v>
      </c>
    </row>
    <row r="147" spans="2:12" x14ac:dyDescent="0.45">
      <c r="B147" s="1">
        <v>144</v>
      </c>
      <c r="C147" s="2">
        <v>44167</v>
      </c>
      <c r="D147" s="1">
        <v>90019</v>
      </c>
      <c r="E147" s="1" t="str">
        <f>VLOOKUP(売上一覧[[#This Row],[会員番号]],会員[],2,FALSE)</f>
        <v>沼田　由美子</v>
      </c>
      <c r="F147" s="1">
        <f>VLOOKUP(売上一覧[[#This Row],[会員番号]],会員[],9,FALSE)</f>
        <v>39</v>
      </c>
      <c r="G147" s="1" t="s">
        <v>6</v>
      </c>
      <c r="H147" s="1" t="str">
        <f>VLOOKUP(売上一覧[[#This Row],[商品番号]],商品[],2,FALSE)</f>
        <v>こんにゃくダイエッター（15食）</v>
      </c>
      <c r="I147" s="1" t="str">
        <f>VLOOKUP(売上一覧[[#This Row],[商品番号]],商品[],3,FALSE)</f>
        <v>ダイエット食品</v>
      </c>
      <c r="J147" s="3">
        <f>VLOOKUP(売上一覧[[#This Row],[商品番号]],商品[],5,FALSE)</f>
        <v>1700</v>
      </c>
      <c r="K147" s="1">
        <v>1</v>
      </c>
      <c r="L147" s="3">
        <f>売上一覧[[#This Row],[価格]]*売上一覧[[#This Row],[数量]]</f>
        <v>1700</v>
      </c>
    </row>
    <row r="148" spans="2:12" x14ac:dyDescent="0.45">
      <c r="B148" s="1">
        <v>145</v>
      </c>
      <c r="C148" s="2">
        <v>44167</v>
      </c>
      <c r="D148" s="1">
        <v>90009</v>
      </c>
      <c r="E148" s="1" t="str">
        <f>VLOOKUP(売上一覧[[#This Row],[会員番号]],会員[],2,FALSE)</f>
        <v>堀見　暢子</v>
      </c>
      <c r="F148" s="1">
        <f>VLOOKUP(売上一覧[[#This Row],[会員番号]],会員[],9,FALSE)</f>
        <v>26</v>
      </c>
      <c r="G148" s="1" t="s">
        <v>7</v>
      </c>
      <c r="H148" s="1" t="str">
        <f>VLOOKUP(売上一覧[[#This Row],[商品番号]],商品[],2,FALSE)</f>
        <v>エステサロンのローション</v>
      </c>
      <c r="I148" s="1" t="str">
        <f>VLOOKUP(売上一覧[[#This Row],[商品番号]],商品[],3,FALSE)</f>
        <v>フェイスケア</v>
      </c>
      <c r="J148" s="3">
        <f>VLOOKUP(売上一覧[[#This Row],[商品番号]],商品[],5,FALSE)</f>
        <v>10000</v>
      </c>
      <c r="K148" s="1">
        <v>1</v>
      </c>
      <c r="L148" s="3">
        <f>売上一覧[[#This Row],[価格]]*売上一覧[[#This Row],[数量]]</f>
        <v>10000</v>
      </c>
    </row>
    <row r="149" spans="2:12" x14ac:dyDescent="0.45">
      <c r="B149" s="1">
        <v>146</v>
      </c>
      <c r="C149" s="2">
        <v>44168</v>
      </c>
      <c r="D149" s="1">
        <v>90015</v>
      </c>
      <c r="E149" s="1" t="str">
        <f>VLOOKUP(売上一覧[[#This Row],[会員番号]],会員[],2,FALSE)</f>
        <v>三上　久美</v>
      </c>
      <c r="F149" s="1">
        <f>VLOOKUP(売上一覧[[#This Row],[会員番号]],会員[],9,FALSE)</f>
        <v>55</v>
      </c>
      <c r="G149" s="1" t="s">
        <v>10</v>
      </c>
      <c r="H149" s="1" t="str">
        <f>VLOOKUP(売上一覧[[#This Row],[商品番号]],商品[],2,FALSE)</f>
        <v>しっとりジェル（L）</v>
      </c>
      <c r="I149" s="1" t="str">
        <f>VLOOKUP(売上一覧[[#This Row],[商品番号]],商品[],3,FALSE)</f>
        <v>ボディケア</v>
      </c>
      <c r="J149" s="3">
        <f>VLOOKUP(売上一覧[[#This Row],[商品番号]],商品[],5,FALSE)</f>
        <v>5000</v>
      </c>
      <c r="K149" s="1">
        <v>2</v>
      </c>
      <c r="L149" s="3">
        <f>売上一覧[[#This Row],[価格]]*売上一覧[[#This Row],[数量]]</f>
        <v>10000</v>
      </c>
    </row>
    <row r="150" spans="2:12" x14ac:dyDescent="0.45">
      <c r="B150" s="1">
        <v>147</v>
      </c>
      <c r="C150" s="2">
        <v>44168</v>
      </c>
      <c r="D150" s="1">
        <v>90021</v>
      </c>
      <c r="E150" s="1" t="str">
        <f>VLOOKUP(売上一覧[[#This Row],[会員番号]],会員[],2,FALSE)</f>
        <v>伊藤　由里</v>
      </c>
      <c r="F150" s="1">
        <f>VLOOKUP(売上一覧[[#This Row],[会員番号]],会員[],9,FALSE)</f>
        <v>23</v>
      </c>
      <c r="G150" s="1" t="s">
        <v>3</v>
      </c>
      <c r="H150" s="1" t="str">
        <f>VLOOKUP(売上一覧[[#This Row],[商品番号]],商品[],2,FALSE)</f>
        <v>オイルdeすべすべ</v>
      </c>
      <c r="I150" s="1" t="str">
        <f>VLOOKUP(売上一覧[[#This Row],[商品番号]],商品[],3,FALSE)</f>
        <v>ボディケア</v>
      </c>
      <c r="J150" s="3">
        <f>VLOOKUP(売上一覧[[#This Row],[商品番号]],商品[],5,FALSE)</f>
        <v>5500</v>
      </c>
      <c r="K150" s="1">
        <v>3</v>
      </c>
      <c r="L150" s="3">
        <f>売上一覧[[#This Row],[価格]]*売上一覧[[#This Row],[数量]]</f>
        <v>16500</v>
      </c>
    </row>
    <row r="151" spans="2:12" x14ac:dyDescent="0.45">
      <c r="B151" s="1">
        <v>148</v>
      </c>
      <c r="C151" s="2">
        <v>44168</v>
      </c>
      <c r="D151" s="1">
        <v>90002</v>
      </c>
      <c r="E151" s="1" t="str">
        <f>VLOOKUP(売上一覧[[#This Row],[会員番号]],会員[],2,FALSE)</f>
        <v>金岡　まなみ</v>
      </c>
      <c r="F151" s="1">
        <f>VLOOKUP(売上一覧[[#This Row],[会員番号]],会員[],9,FALSE)</f>
        <v>64</v>
      </c>
      <c r="G151" s="1" t="s">
        <v>12</v>
      </c>
      <c r="H151" s="1" t="str">
        <f>VLOOKUP(売上一覧[[#This Row],[商品番号]],商品[],2,FALSE)</f>
        <v>すべすべフェイスソープ</v>
      </c>
      <c r="I151" s="1" t="str">
        <f>VLOOKUP(売上一覧[[#This Row],[商品番号]],商品[],3,FALSE)</f>
        <v>フェイスケア</v>
      </c>
      <c r="J151" s="3">
        <f>VLOOKUP(売上一覧[[#This Row],[商品番号]],商品[],5,FALSE)</f>
        <v>2800</v>
      </c>
      <c r="K151" s="1">
        <v>2</v>
      </c>
      <c r="L151" s="3">
        <f>売上一覧[[#This Row],[価格]]*売上一覧[[#This Row],[数量]]</f>
        <v>5600</v>
      </c>
    </row>
    <row r="152" spans="2:12" x14ac:dyDescent="0.45">
      <c r="B152" s="1">
        <v>149</v>
      </c>
      <c r="C152" s="2">
        <v>44168</v>
      </c>
      <c r="D152" s="1">
        <v>90011</v>
      </c>
      <c r="E152" s="1" t="str">
        <f>VLOOKUP(売上一覧[[#This Row],[会員番号]],会員[],2,FALSE)</f>
        <v>薙原　恵子</v>
      </c>
      <c r="F152" s="1">
        <f>VLOOKUP(売上一覧[[#This Row],[会員番号]],会員[],9,FALSE)</f>
        <v>48</v>
      </c>
      <c r="G152" s="1" t="s">
        <v>14</v>
      </c>
      <c r="H152" s="1" t="str">
        <f>VLOOKUP(売上一覧[[#This Row],[商品番号]],商品[],2,FALSE)</f>
        <v>スリムアップローラー（脚用）</v>
      </c>
      <c r="I152" s="1" t="str">
        <f>VLOOKUP(売上一覧[[#This Row],[商品番号]],商品[],3,FALSE)</f>
        <v>スリム器具</v>
      </c>
      <c r="J152" s="3">
        <f>VLOOKUP(売上一覧[[#This Row],[商品番号]],商品[],5,FALSE)</f>
        <v>4500</v>
      </c>
      <c r="K152" s="1">
        <v>1</v>
      </c>
      <c r="L152" s="3">
        <f>売上一覧[[#This Row],[価格]]*売上一覧[[#This Row],[数量]]</f>
        <v>4500</v>
      </c>
    </row>
    <row r="153" spans="2:12" x14ac:dyDescent="0.45">
      <c r="B153" s="1">
        <v>150</v>
      </c>
      <c r="C153" s="2">
        <v>44169</v>
      </c>
      <c r="D153" s="1">
        <v>90018</v>
      </c>
      <c r="E153" s="1" t="str">
        <f>VLOOKUP(売上一覧[[#This Row],[会員番号]],会員[],2,FALSE)</f>
        <v>立川　晴香</v>
      </c>
      <c r="F153" s="1">
        <f>VLOOKUP(売上一覧[[#This Row],[会員番号]],会員[],9,FALSE)</f>
        <v>26</v>
      </c>
      <c r="G153" s="1" t="s">
        <v>15</v>
      </c>
      <c r="H153" s="1" t="str">
        <f>VLOOKUP(売上一覧[[#This Row],[商品番号]],商品[],2,FALSE)</f>
        <v>しっとりジェル（M）</v>
      </c>
      <c r="I153" s="1" t="str">
        <f>VLOOKUP(売上一覧[[#This Row],[商品番号]],商品[],3,FALSE)</f>
        <v>ボディケア</v>
      </c>
      <c r="J153" s="3">
        <f>VLOOKUP(売上一覧[[#This Row],[商品番号]],商品[],5,FALSE)</f>
        <v>3500</v>
      </c>
      <c r="K153" s="1">
        <v>2</v>
      </c>
      <c r="L153" s="3">
        <f>売上一覧[[#This Row],[価格]]*売上一覧[[#This Row],[数量]]</f>
        <v>7000</v>
      </c>
    </row>
    <row r="154" spans="2:12" x14ac:dyDescent="0.45">
      <c r="B154" s="1">
        <v>151</v>
      </c>
      <c r="C154" s="2">
        <v>44169</v>
      </c>
      <c r="D154" s="1">
        <v>90004</v>
      </c>
      <c r="E154" s="1" t="str">
        <f>VLOOKUP(売上一覧[[#This Row],[会員番号]],会員[],2,FALSE)</f>
        <v>村山　瞳</v>
      </c>
      <c r="F154" s="1">
        <f>VLOOKUP(売上一覧[[#This Row],[会員番号]],会員[],9,FALSE)</f>
        <v>38</v>
      </c>
      <c r="G154" s="1" t="s">
        <v>17</v>
      </c>
      <c r="H154" s="1" t="str">
        <f>VLOOKUP(売上一覧[[#This Row],[商品番号]],商品[],2,FALSE)</f>
        <v>サウナ式サポーター</v>
      </c>
      <c r="I154" s="1" t="str">
        <f>VLOOKUP(売上一覧[[#This Row],[商品番号]],商品[],3,FALSE)</f>
        <v>ボディケア</v>
      </c>
      <c r="J154" s="3">
        <f>VLOOKUP(売上一覧[[#This Row],[商品番号]],商品[],5,FALSE)</f>
        <v>7800</v>
      </c>
      <c r="K154" s="1">
        <v>1</v>
      </c>
      <c r="L154" s="3">
        <f>売上一覧[[#This Row],[価格]]*売上一覧[[#This Row],[数量]]</f>
        <v>7800</v>
      </c>
    </row>
    <row r="155" spans="2:12" x14ac:dyDescent="0.45">
      <c r="B155" s="1">
        <v>152</v>
      </c>
      <c r="C155" s="2">
        <v>44169</v>
      </c>
      <c r="D155" s="1">
        <v>90005</v>
      </c>
      <c r="E155" s="1" t="str">
        <f>VLOOKUP(売上一覧[[#This Row],[会員番号]],会員[],2,FALSE)</f>
        <v>坂本　みさき</v>
      </c>
      <c r="F155" s="1">
        <f>VLOOKUP(売上一覧[[#This Row],[会員番号]],会員[],9,FALSE)</f>
        <v>60</v>
      </c>
      <c r="G155" s="1" t="s">
        <v>6</v>
      </c>
      <c r="H155" s="1" t="str">
        <f>VLOOKUP(売上一覧[[#This Row],[商品番号]],商品[],2,FALSE)</f>
        <v>こんにゃくダイエッター（15食）</v>
      </c>
      <c r="I155" s="1" t="str">
        <f>VLOOKUP(売上一覧[[#This Row],[商品番号]],商品[],3,FALSE)</f>
        <v>ダイエット食品</v>
      </c>
      <c r="J155" s="3">
        <f>VLOOKUP(売上一覧[[#This Row],[商品番号]],商品[],5,FALSE)</f>
        <v>1700</v>
      </c>
      <c r="K155" s="1">
        <v>1</v>
      </c>
      <c r="L155" s="3">
        <f>売上一覧[[#This Row],[価格]]*売上一覧[[#This Row],[数量]]</f>
        <v>1700</v>
      </c>
    </row>
    <row r="156" spans="2:12" x14ac:dyDescent="0.45">
      <c r="B156" s="1">
        <v>153</v>
      </c>
      <c r="C156" s="2">
        <v>44169</v>
      </c>
      <c r="D156" s="1">
        <v>90003</v>
      </c>
      <c r="E156" s="1" t="str">
        <f>VLOOKUP(売上一覧[[#This Row],[会員番号]],会員[],2,FALSE)</f>
        <v>近藤　みさき</v>
      </c>
      <c r="F156" s="1">
        <f>VLOOKUP(売上一覧[[#This Row],[会員番号]],会員[],9,FALSE)</f>
        <v>41</v>
      </c>
      <c r="G156" s="1" t="s">
        <v>18</v>
      </c>
      <c r="H156" s="1" t="str">
        <f>VLOOKUP(売上一覧[[#This Row],[商品番号]],商品[],2,FALSE)</f>
        <v>スマートレッグ</v>
      </c>
      <c r="I156" s="1" t="str">
        <f>VLOOKUP(売上一覧[[#This Row],[商品番号]],商品[],3,FALSE)</f>
        <v>スリム器具</v>
      </c>
      <c r="J156" s="3">
        <f>VLOOKUP(売上一覧[[#This Row],[商品番号]],商品[],5,FALSE)</f>
        <v>5600</v>
      </c>
      <c r="K156" s="1">
        <v>2</v>
      </c>
      <c r="L156" s="3">
        <f>売上一覧[[#This Row],[価格]]*売上一覧[[#This Row],[数量]]</f>
        <v>11200</v>
      </c>
    </row>
    <row r="157" spans="2:12" x14ac:dyDescent="0.45">
      <c r="B157" s="1">
        <v>154</v>
      </c>
      <c r="C157" s="2">
        <v>44170</v>
      </c>
      <c r="D157" s="1">
        <v>90011</v>
      </c>
      <c r="E157" s="1" t="str">
        <f>VLOOKUP(売上一覧[[#This Row],[会員番号]],会員[],2,FALSE)</f>
        <v>薙原　恵子</v>
      </c>
      <c r="F157" s="1">
        <f>VLOOKUP(売上一覧[[#This Row],[会員番号]],会員[],9,FALSE)</f>
        <v>48</v>
      </c>
      <c r="G157" s="1" t="s">
        <v>10</v>
      </c>
      <c r="H157" s="1" t="str">
        <f>VLOOKUP(売上一覧[[#This Row],[商品番号]],商品[],2,FALSE)</f>
        <v>しっとりジェル（L）</v>
      </c>
      <c r="I157" s="1" t="str">
        <f>VLOOKUP(売上一覧[[#This Row],[商品番号]],商品[],3,FALSE)</f>
        <v>ボディケア</v>
      </c>
      <c r="J157" s="3">
        <f>VLOOKUP(売上一覧[[#This Row],[商品番号]],商品[],5,FALSE)</f>
        <v>5000</v>
      </c>
      <c r="K157" s="1">
        <v>5</v>
      </c>
      <c r="L157" s="3">
        <f>売上一覧[[#This Row],[価格]]*売上一覧[[#This Row],[数量]]</f>
        <v>25000</v>
      </c>
    </row>
    <row r="158" spans="2:12" x14ac:dyDescent="0.45">
      <c r="B158" s="1">
        <v>155</v>
      </c>
      <c r="C158" s="2">
        <v>44170</v>
      </c>
      <c r="D158" s="1">
        <v>90018</v>
      </c>
      <c r="E158" s="1" t="str">
        <f>VLOOKUP(売上一覧[[#This Row],[会員番号]],会員[],2,FALSE)</f>
        <v>立川　晴香</v>
      </c>
      <c r="F158" s="1">
        <f>VLOOKUP(売上一覧[[#This Row],[会員番号]],会員[],9,FALSE)</f>
        <v>26</v>
      </c>
      <c r="G158" s="1" t="s">
        <v>20</v>
      </c>
      <c r="H158" s="1" t="str">
        <f>VLOOKUP(売上一覧[[#This Row],[商品番号]],商品[],2,FALSE)</f>
        <v>こんにゃくダイエッター（30食）</v>
      </c>
      <c r="I158" s="1" t="str">
        <f>VLOOKUP(売上一覧[[#This Row],[商品番号]],商品[],3,FALSE)</f>
        <v>ダイエット食品</v>
      </c>
      <c r="J158" s="3">
        <f>VLOOKUP(売上一覧[[#This Row],[商品番号]],商品[],5,FALSE)</f>
        <v>3200</v>
      </c>
      <c r="K158" s="1">
        <v>3</v>
      </c>
      <c r="L158" s="3">
        <f>売上一覧[[#This Row],[価格]]*売上一覧[[#This Row],[数量]]</f>
        <v>9600</v>
      </c>
    </row>
    <row r="159" spans="2:12" x14ac:dyDescent="0.45">
      <c r="B159" s="1">
        <v>156</v>
      </c>
      <c r="C159" s="2">
        <v>44170</v>
      </c>
      <c r="D159" s="1">
        <v>90012</v>
      </c>
      <c r="E159" s="1" t="str">
        <f>VLOOKUP(売上一覧[[#This Row],[会員番号]],会員[],2,FALSE)</f>
        <v>岡本　祥子</v>
      </c>
      <c r="F159" s="1">
        <f>VLOOKUP(売上一覧[[#This Row],[会員番号]],会員[],9,FALSE)</f>
        <v>29</v>
      </c>
      <c r="G159" s="1" t="s">
        <v>21</v>
      </c>
      <c r="H159" s="1" t="str">
        <f>VLOOKUP(売上一覧[[#This Row],[商品番号]],商品[],2,FALSE)</f>
        <v>つるつるフェイスソープ</v>
      </c>
      <c r="I159" s="1" t="str">
        <f>VLOOKUP(売上一覧[[#This Row],[商品番号]],商品[],3,FALSE)</f>
        <v>フェイスケア</v>
      </c>
      <c r="J159" s="3">
        <f>VLOOKUP(売上一覧[[#This Row],[商品番号]],商品[],5,FALSE)</f>
        <v>2800</v>
      </c>
      <c r="K159" s="1">
        <v>1</v>
      </c>
      <c r="L159" s="3">
        <f>売上一覧[[#This Row],[価格]]*売上一覧[[#This Row],[数量]]</f>
        <v>2800</v>
      </c>
    </row>
    <row r="160" spans="2:12" x14ac:dyDescent="0.45">
      <c r="B160" s="1">
        <v>157</v>
      </c>
      <c r="C160" s="2">
        <v>44170</v>
      </c>
      <c r="D160" s="1">
        <v>90015</v>
      </c>
      <c r="E160" s="1" t="str">
        <f>VLOOKUP(売上一覧[[#This Row],[会員番号]],会員[],2,FALSE)</f>
        <v>三上　久美</v>
      </c>
      <c r="F160" s="1">
        <f>VLOOKUP(売上一覧[[#This Row],[会員番号]],会員[],9,FALSE)</f>
        <v>55</v>
      </c>
      <c r="G160" s="1" t="s">
        <v>23</v>
      </c>
      <c r="H160" s="1" t="str">
        <f>VLOOKUP(売上一覧[[#This Row],[商品番号]],商品[],2,FALSE)</f>
        <v>スリムアップローラー（腕用）</v>
      </c>
      <c r="I160" s="1" t="str">
        <f>VLOOKUP(売上一覧[[#This Row],[商品番号]],商品[],3,FALSE)</f>
        <v>スリム器具</v>
      </c>
      <c r="J160" s="3">
        <f>VLOOKUP(売上一覧[[#This Row],[商品番号]],商品[],5,FALSE)</f>
        <v>3500</v>
      </c>
      <c r="K160" s="1">
        <v>1</v>
      </c>
      <c r="L160" s="3">
        <f>売上一覧[[#This Row],[価格]]*売上一覧[[#This Row],[数量]]</f>
        <v>3500</v>
      </c>
    </row>
    <row r="161" spans="2:12" x14ac:dyDescent="0.45">
      <c r="B161" s="1">
        <v>158</v>
      </c>
      <c r="C161" s="2">
        <v>44170</v>
      </c>
      <c r="D161" s="1">
        <v>90012</v>
      </c>
      <c r="E161" s="1" t="str">
        <f>VLOOKUP(売上一覧[[#This Row],[会員番号]],会員[],2,FALSE)</f>
        <v>岡本　祥子</v>
      </c>
      <c r="F161" s="1">
        <f>VLOOKUP(売上一覧[[#This Row],[会員番号]],会員[],9,FALSE)</f>
        <v>29</v>
      </c>
      <c r="G161" s="1" t="s">
        <v>24</v>
      </c>
      <c r="H161" s="1" t="str">
        <f>VLOOKUP(売上一覧[[#This Row],[商品番号]],商品[],2,FALSE)</f>
        <v>ほっそりステッパー</v>
      </c>
      <c r="I161" s="1" t="str">
        <f>VLOOKUP(売上一覧[[#This Row],[商品番号]],商品[],3,FALSE)</f>
        <v>スリム器具</v>
      </c>
      <c r="J161" s="3">
        <f>VLOOKUP(売上一覧[[#This Row],[商品番号]],商品[],5,FALSE)</f>
        <v>12800</v>
      </c>
      <c r="K161" s="1">
        <v>1</v>
      </c>
      <c r="L161" s="3">
        <f>売上一覧[[#This Row],[価格]]*売上一覧[[#This Row],[数量]]</f>
        <v>12800</v>
      </c>
    </row>
    <row r="162" spans="2:12" x14ac:dyDescent="0.45">
      <c r="B162" s="1">
        <v>159</v>
      </c>
      <c r="C162" s="2">
        <v>44170</v>
      </c>
      <c r="D162" s="1">
        <v>90005</v>
      </c>
      <c r="E162" s="1" t="str">
        <f>VLOOKUP(売上一覧[[#This Row],[会員番号]],会員[],2,FALSE)</f>
        <v>坂本　みさき</v>
      </c>
      <c r="F162" s="1">
        <f>VLOOKUP(売上一覧[[#This Row],[会員番号]],会員[],9,FALSE)</f>
        <v>60</v>
      </c>
      <c r="G162" s="1" t="s">
        <v>26</v>
      </c>
      <c r="H162" s="1" t="str">
        <f>VLOOKUP(売上一覧[[#This Row],[商品番号]],商品[],2,FALSE)</f>
        <v>セルライト撃退！</v>
      </c>
      <c r="I162" s="1" t="str">
        <f>VLOOKUP(売上一覧[[#This Row],[商品番号]],商品[],3,FALSE)</f>
        <v>スリム器具</v>
      </c>
      <c r="J162" s="3">
        <f>VLOOKUP(売上一覧[[#This Row],[商品番号]],商品[],5,FALSE)</f>
        <v>8500</v>
      </c>
      <c r="K162" s="1">
        <v>1</v>
      </c>
      <c r="L162" s="3">
        <f>売上一覧[[#This Row],[価格]]*売上一覧[[#This Row],[数量]]</f>
        <v>8500</v>
      </c>
    </row>
    <row r="163" spans="2:12" x14ac:dyDescent="0.45">
      <c r="B163" s="1">
        <v>160</v>
      </c>
      <c r="C163" s="2">
        <v>44171</v>
      </c>
      <c r="D163" s="1">
        <v>90015</v>
      </c>
      <c r="E163" s="1" t="str">
        <f>VLOOKUP(売上一覧[[#This Row],[会員番号]],会員[],2,FALSE)</f>
        <v>三上　久美</v>
      </c>
      <c r="F163" s="1">
        <f>VLOOKUP(売上一覧[[#This Row],[会員番号]],会員[],9,FALSE)</f>
        <v>55</v>
      </c>
      <c r="G163" s="1" t="s">
        <v>10</v>
      </c>
      <c r="H163" s="1" t="str">
        <f>VLOOKUP(売上一覧[[#This Row],[商品番号]],商品[],2,FALSE)</f>
        <v>しっとりジェル（L）</v>
      </c>
      <c r="I163" s="1" t="str">
        <f>VLOOKUP(売上一覧[[#This Row],[商品番号]],商品[],3,FALSE)</f>
        <v>ボディケア</v>
      </c>
      <c r="J163" s="3">
        <f>VLOOKUP(売上一覧[[#This Row],[商品番号]],商品[],5,FALSE)</f>
        <v>5000</v>
      </c>
      <c r="K163" s="1">
        <v>1</v>
      </c>
      <c r="L163" s="3">
        <f>売上一覧[[#This Row],[価格]]*売上一覧[[#This Row],[数量]]</f>
        <v>5000</v>
      </c>
    </row>
    <row r="164" spans="2:12" x14ac:dyDescent="0.45">
      <c r="B164" s="1">
        <v>161</v>
      </c>
      <c r="C164" s="2">
        <v>44171</v>
      </c>
      <c r="D164" s="1">
        <v>90017</v>
      </c>
      <c r="E164" s="1" t="str">
        <f>VLOOKUP(売上一覧[[#This Row],[会員番号]],会員[],2,FALSE)</f>
        <v>榎並　恵美</v>
      </c>
      <c r="F164" s="1">
        <f>VLOOKUP(売上一覧[[#This Row],[会員番号]],会員[],9,FALSE)</f>
        <v>49</v>
      </c>
      <c r="G164" s="1" t="s">
        <v>27</v>
      </c>
      <c r="H164" s="1" t="str">
        <f>VLOOKUP(売上一覧[[#This Row],[商品番号]],商品[],2,FALSE)</f>
        <v>むくみ知らず（スプレー式）</v>
      </c>
      <c r="I164" s="1" t="str">
        <f>VLOOKUP(売上一覧[[#This Row],[商品番号]],商品[],3,FALSE)</f>
        <v>ボディケア</v>
      </c>
      <c r="J164" s="3">
        <f>VLOOKUP(売上一覧[[#This Row],[商品番号]],商品[],5,FALSE)</f>
        <v>2800</v>
      </c>
      <c r="K164" s="1">
        <v>1</v>
      </c>
      <c r="L164" s="3">
        <f>売上一覧[[#This Row],[価格]]*売上一覧[[#This Row],[数量]]</f>
        <v>2800</v>
      </c>
    </row>
    <row r="165" spans="2:12" x14ac:dyDescent="0.45">
      <c r="B165" s="1">
        <v>162</v>
      </c>
      <c r="C165" s="2">
        <v>44171</v>
      </c>
      <c r="D165" s="1">
        <v>90020</v>
      </c>
      <c r="E165" s="1" t="str">
        <f>VLOOKUP(売上一覧[[#This Row],[会員番号]],会員[],2,FALSE)</f>
        <v>石川　里枝</v>
      </c>
      <c r="F165" s="1">
        <f>VLOOKUP(売上一覧[[#This Row],[会員番号]],会員[],9,FALSE)</f>
        <v>61</v>
      </c>
      <c r="G165" s="1" t="s">
        <v>12</v>
      </c>
      <c r="H165" s="1" t="str">
        <f>VLOOKUP(売上一覧[[#This Row],[商品番号]],商品[],2,FALSE)</f>
        <v>すべすべフェイスソープ</v>
      </c>
      <c r="I165" s="1" t="str">
        <f>VLOOKUP(売上一覧[[#This Row],[商品番号]],商品[],3,FALSE)</f>
        <v>フェイスケア</v>
      </c>
      <c r="J165" s="3">
        <f>VLOOKUP(売上一覧[[#This Row],[商品番号]],商品[],5,FALSE)</f>
        <v>2800</v>
      </c>
      <c r="K165" s="1">
        <v>2</v>
      </c>
      <c r="L165" s="3">
        <f>売上一覧[[#This Row],[価格]]*売上一覧[[#This Row],[数量]]</f>
        <v>5600</v>
      </c>
    </row>
    <row r="166" spans="2:12" x14ac:dyDescent="0.45">
      <c r="B166" s="1">
        <v>163</v>
      </c>
      <c r="C166" s="2">
        <v>44171</v>
      </c>
      <c r="D166" s="1">
        <v>90006</v>
      </c>
      <c r="E166" s="1" t="str">
        <f>VLOOKUP(売上一覧[[#This Row],[会員番号]],会員[],2,FALSE)</f>
        <v>安川　博美</v>
      </c>
      <c r="F166" s="1">
        <f>VLOOKUP(売上一覧[[#This Row],[会員番号]],会員[],9,FALSE)</f>
        <v>30</v>
      </c>
      <c r="G166" s="1" t="s">
        <v>28</v>
      </c>
      <c r="H166" s="1" t="str">
        <f>VLOOKUP(売上一覧[[#This Row],[商品番号]],商品[],2,FALSE)</f>
        <v>毎日1分！美白パック（10枚入り）</v>
      </c>
      <c r="I166" s="1" t="str">
        <f>VLOOKUP(売上一覧[[#This Row],[商品番号]],商品[],3,FALSE)</f>
        <v>フェイスケア</v>
      </c>
      <c r="J166" s="3">
        <f>VLOOKUP(売上一覧[[#This Row],[商品番号]],商品[],5,FALSE)</f>
        <v>2700</v>
      </c>
      <c r="K166" s="1">
        <v>2</v>
      </c>
      <c r="L166" s="3">
        <f>売上一覧[[#This Row],[価格]]*売上一覧[[#This Row],[数量]]</f>
        <v>5400</v>
      </c>
    </row>
    <row r="167" spans="2:12" x14ac:dyDescent="0.45">
      <c r="B167" s="1">
        <v>164</v>
      </c>
      <c r="C167" s="2">
        <v>44172</v>
      </c>
      <c r="D167" s="1">
        <v>90006</v>
      </c>
      <c r="E167" s="1" t="str">
        <f>VLOOKUP(売上一覧[[#This Row],[会員番号]],会員[],2,FALSE)</f>
        <v>安川　博美</v>
      </c>
      <c r="F167" s="1">
        <f>VLOOKUP(売上一覧[[#This Row],[会員番号]],会員[],9,FALSE)</f>
        <v>30</v>
      </c>
      <c r="G167" s="1" t="s">
        <v>23</v>
      </c>
      <c r="H167" s="1" t="str">
        <f>VLOOKUP(売上一覧[[#This Row],[商品番号]],商品[],2,FALSE)</f>
        <v>スリムアップローラー（腕用）</v>
      </c>
      <c r="I167" s="1" t="str">
        <f>VLOOKUP(売上一覧[[#This Row],[商品番号]],商品[],3,FALSE)</f>
        <v>スリム器具</v>
      </c>
      <c r="J167" s="3">
        <f>VLOOKUP(売上一覧[[#This Row],[商品番号]],商品[],5,FALSE)</f>
        <v>3500</v>
      </c>
      <c r="K167" s="1">
        <v>1</v>
      </c>
      <c r="L167" s="3">
        <f>売上一覧[[#This Row],[価格]]*売上一覧[[#This Row],[数量]]</f>
        <v>3500</v>
      </c>
    </row>
    <row r="168" spans="2:12" x14ac:dyDescent="0.45">
      <c r="B168" s="1">
        <v>165</v>
      </c>
      <c r="C168" s="2">
        <v>44172</v>
      </c>
      <c r="D168" s="1">
        <v>90012</v>
      </c>
      <c r="E168" s="1" t="str">
        <f>VLOOKUP(売上一覧[[#This Row],[会員番号]],会員[],2,FALSE)</f>
        <v>岡本　祥子</v>
      </c>
      <c r="F168" s="1">
        <f>VLOOKUP(売上一覧[[#This Row],[会員番号]],会員[],9,FALSE)</f>
        <v>29</v>
      </c>
      <c r="G168" s="1" t="s">
        <v>14</v>
      </c>
      <c r="H168" s="1" t="str">
        <f>VLOOKUP(売上一覧[[#This Row],[商品番号]],商品[],2,FALSE)</f>
        <v>スリムアップローラー（脚用）</v>
      </c>
      <c r="I168" s="1" t="str">
        <f>VLOOKUP(売上一覧[[#This Row],[商品番号]],商品[],3,FALSE)</f>
        <v>スリム器具</v>
      </c>
      <c r="J168" s="3">
        <f>VLOOKUP(売上一覧[[#This Row],[商品番号]],商品[],5,FALSE)</f>
        <v>4500</v>
      </c>
      <c r="K168" s="1">
        <v>1</v>
      </c>
      <c r="L168" s="3">
        <f>売上一覧[[#This Row],[価格]]*売上一覧[[#This Row],[数量]]</f>
        <v>4500</v>
      </c>
    </row>
    <row r="169" spans="2:12" x14ac:dyDescent="0.45">
      <c r="B169" s="1">
        <v>166</v>
      </c>
      <c r="C169" s="2">
        <v>44173</v>
      </c>
      <c r="D169" s="1">
        <v>90011</v>
      </c>
      <c r="E169" s="1" t="str">
        <f>VLOOKUP(売上一覧[[#This Row],[会員番号]],会員[],2,FALSE)</f>
        <v>薙原　恵子</v>
      </c>
      <c r="F169" s="1">
        <f>VLOOKUP(売上一覧[[#This Row],[会員番号]],会員[],9,FALSE)</f>
        <v>48</v>
      </c>
      <c r="G169" s="1" t="s">
        <v>29</v>
      </c>
      <c r="H169" s="1" t="str">
        <f>VLOOKUP(売上一覧[[#This Row],[商品番号]],商品[],2,FALSE)</f>
        <v>ダイエッティー（30袋）</v>
      </c>
      <c r="I169" s="1" t="str">
        <f>VLOOKUP(売上一覧[[#This Row],[商品番号]],商品[],3,FALSE)</f>
        <v>ダイエット食品</v>
      </c>
      <c r="J169" s="3">
        <f>VLOOKUP(売上一覧[[#This Row],[商品番号]],商品[],5,FALSE)</f>
        <v>2800</v>
      </c>
      <c r="K169" s="1">
        <v>2</v>
      </c>
      <c r="L169" s="3">
        <f>売上一覧[[#This Row],[価格]]*売上一覧[[#This Row],[数量]]</f>
        <v>5600</v>
      </c>
    </row>
    <row r="170" spans="2:12" x14ac:dyDescent="0.45">
      <c r="B170" s="1">
        <v>167</v>
      </c>
      <c r="C170" s="2">
        <v>44174</v>
      </c>
      <c r="D170" s="1">
        <v>90020</v>
      </c>
      <c r="E170" s="1" t="str">
        <f>VLOOKUP(売上一覧[[#This Row],[会員番号]],会員[],2,FALSE)</f>
        <v>石川　里枝</v>
      </c>
      <c r="F170" s="1">
        <f>VLOOKUP(売上一覧[[#This Row],[会員番号]],会員[],9,FALSE)</f>
        <v>61</v>
      </c>
      <c r="G170" s="1" t="s">
        <v>30</v>
      </c>
      <c r="H170" s="1" t="str">
        <f>VLOOKUP(売上一覧[[#This Row],[商品番号]],商品[],2,FALSE)</f>
        <v>アミノ酸deスリム</v>
      </c>
      <c r="I170" s="1" t="str">
        <f>VLOOKUP(売上一覧[[#This Row],[商品番号]],商品[],3,FALSE)</f>
        <v>ダイエット食品</v>
      </c>
      <c r="J170" s="3">
        <f>VLOOKUP(売上一覧[[#This Row],[商品番号]],商品[],5,FALSE)</f>
        <v>2000</v>
      </c>
      <c r="K170" s="1">
        <v>1</v>
      </c>
      <c r="L170" s="3">
        <f>売上一覧[[#This Row],[価格]]*売上一覧[[#This Row],[数量]]</f>
        <v>2000</v>
      </c>
    </row>
    <row r="171" spans="2:12" x14ac:dyDescent="0.45">
      <c r="B171" s="1">
        <v>168</v>
      </c>
      <c r="C171" s="2">
        <v>44174</v>
      </c>
      <c r="D171" s="1">
        <v>90009</v>
      </c>
      <c r="E171" s="1" t="str">
        <f>VLOOKUP(売上一覧[[#This Row],[会員番号]],会員[],2,FALSE)</f>
        <v>堀見　暢子</v>
      </c>
      <c r="F171" s="1">
        <f>VLOOKUP(売上一覧[[#This Row],[会員番号]],会員[],9,FALSE)</f>
        <v>26</v>
      </c>
      <c r="G171" s="1" t="s">
        <v>24</v>
      </c>
      <c r="H171" s="1" t="str">
        <f>VLOOKUP(売上一覧[[#This Row],[商品番号]],商品[],2,FALSE)</f>
        <v>ほっそりステッパー</v>
      </c>
      <c r="I171" s="1" t="str">
        <f>VLOOKUP(売上一覧[[#This Row],[商品番号]],商品[],3,FALSE)</f>
        <v>スリム器具</v>
      </c>
      <c r="J171" s="3">
        <f>VLOOKUP(売上一覧[[#This Row],[商品番号]],商品[],5,FALSE)</f>
        <v>12800</v>
      </c>
      <c r="K171" s="1">
        <v>1</v>
      </c>
      <c r="L171" s="3">
        <f>売上一覧[[#This Row],[価格]]*売上一覧[[#This Row],[数量]]</f>
        <v>12800</v>
      </c>
    </row>
    <row r="172" spans="2:12" x14ac:dyDescent="0.45">
      <c r="B172" s="1">
        <v>169</v>
      </c>
      <c r="C172" s="2">
        <v>44174</v>
      </c>
      <c r="D172" s="1">
        <v>90018</v>
      </c>
      <c r="E172" s="1" t="str">
        <f>VLOOKUP(売上一覧[[#This Row],[会員番号]],会員[],2,FALSE)</f>
        <v>立川　晴香</v>
      </c>
      <c r="F172" s="1">
        <f>VLOOKUP(売上一覧[[#This Row],[会員番号]],会員[],9,FALSE)</f>
        <v>26</v>
      </c>
      <c r="G172" s="1" t="s">
        <v>26</v>
      </c>
      <c r="H172" s="1" t="str">
        <f>VLOOKUP(売上一覧[[#This Row],[商品番号]],商品[],2,FALSE)</f>
        <v>セルライト撃退！</v>
      </c>
      <c r="I172" s="1" t="str">
        <f>VLOOKUP(売上一覧[[#This Row],[商品番号]],商品[],3,FALSE)</f>
        <v>スリム器具</v>
      </c>
      <c r="J172" s="3">
        <f>VLOOKUP(売上一覧[[#This Row],[商品番号]],商品[],5,FALSE)</f>
        <v>8500</v>
      </c>
      <c r="K172" s="1">
        <v>1</v>
      </c>
      <c r="L172" s="3">
        <f>売上一覧[[#This Row],[価格]]*売上一覧[[#This Row],[数量]]</f>
        <v>8500</v>
      </c>
    </row>
    <row r="173" spans="2:12" x14ac:dyDescent="0.45">
      <c r="B173" s="1">
        <v>170</v>
      </c>
      <c r="C173" s="2">
        <v>44175</v>
      </c>
      <c r="D173" s="1">
        <v>90014</v>
      </c>
      <c r="E173" s="1" t="str">
        <f>VLOOKUP(売上一覧[[#This Row],[会員番号]],会員[],2,FALSE)</f>
        <v>白川　響子</v>
      </c>
      <c r="F173" s="1">
        <f>VLOOKUP(売上一覧[[#This Row],[会員番号]],会員[],9,FALSE)</f>
        <v>62</v>
      </c>
      <c r="G173" s="1" t="s">
        <v>29</v>
      </c>
      <c r="H173" s="1" t="str">
        <f>VLOOKUP(売上一覧[[#This Row],[商品番号]],商品[],2,FALSE)</f>
        <v>ダイエッティー（30袋）</v>
      </c>
      <c r="I173" s="1" t="str">
        <f>VLOOKUP(売上一覧[[#This Row],[商品番号]],商品[],3,FALSE)</f>
        <v>ダイエット食品</v>
      </c>
      <c r="J173" s="3">
        <f>VLOOKUP(売上一覧[[#This Row],[商品番号]],商品[],5,FALSE)</f>
        <v>2800</v>
      </c>
      <c r="K173" s="1">
        <v>2</v>
      </c>
      <c r="L173" s="3">
        <f>売上一覧[[#This Row],[価格]]*売上一覧[[#This Row],[数量]]</f>
        <v>5600</v>
      </c>
    </row>
    <row r="174" spans="2:12" x14ac:dyDescent="0.45">
      <c r="B174" s="1">
        <v>171</v>
      </c>
      <c r="C174" s="2">
        <v>44175</v>
      </c>
      <c r="D174" s="1">
        <v>90008</v>
      </c>
      <c r="E174" s="1" t="str">
        <f>VLOOKUP(売上一覧[[#This Row],[会員番号]],会員[],2,FALSE)</f>
        <v>笹本　祥子</v>
      </c>
      <c r="F174" s="1">
        <f>VLOOKUP(売上一覧[[#This Row],[会員番号]],会員[],9,FALSE)</f>
        <v>47</v>
      </c>
      <c r="G174" s="1" t="s">
        <v>21</v>
      </c>
      <c r="H174" s="1" t="str">
        <f>VLOOKUP(売上一覧[[#This Row],[商品番号]],商品[],2,FALSE)</f>
        <v>つるつるフェイスソープ</v>
      </c>
      <c r="I174" s="1" t="str">
        <f>VLOOKUP(売上一覧[[#This Row],[商品番号]],商品[],3,FALSE)</f>
        <v>フェイスケア</v>
      </c>
      <c r="J174" s="3">
        <f>VLOOKUP(売上一覧[[#This Row],[商品番号]],商品[],5,FALSE)</f>
        <v>2800</v>
      </c>
      <c r="K174" s="1">
        <v>1</v>
      </c>
      <c r="L174" s="3">
        <f>売上一覧[[#This Row],[価格]]*売上一覧[[#This Row],[数量]]</f>
        <v>2800</v>
      </c>
    </row>
    <row r="175" spans="2:12" x14ac:dyDescent="0.45">
      <c r="B175" s="1">
        <v>172</v>
      </c>
      <c r="C175" s="2">
        <v>44175</v>
      </c>
      <c r="D175" s="1">
        <v>90007</v>
      </c>
      <c r="E175" s="1" t="str">
        <f>VLOOKUP(売上一覧[[#This Row],[会員番号]],会員[],2,FALSE)</f>
        <v>遠藤　美登里</v>
      </c>
      <c r="F175" s="1">
        <f>VLOOKUP(売上一覧[[#This Row],[会員番号]],会員[],9,FALSE)</f>
        <v>72</v>
      </c>
      <c r="G175" s="1" t="s">
        <v>24</v>
      </c>
      <c r="H175" s="1" t="str">
        <f>VLOOKUP(売上一覧[[#This Row],[商品番号]],商品[],2,FALSE)</f>
        <v>ほっそりステッパー</v>
      </c>
      <c r="I175" s="1" t="str">
        <f>VLOOKUP(売上一覧[[#This Row],[商品番号]],商品[],3,FALSE)</f>
        <v>スリム器具</v>
      </c>
      <c r="J175" s="3">
        <f>VLOOKUP(売上一覧[[#This Row],[商品番号]],商品[],5,FALSE)</f>
        <v>12800</v>
      </c>
      <c r="K175" s="1">
        <v>1</v>
      </c>
      <c r="L175" s="3">
        <f>売上一覧[[#This Row],[価格]]*売上一覧[[#This Row],[数量]]</f>
        <v>12800</v>
      </c>
    </row>
    <row r="176" spans="2:12" x14ac:dyDescent="0.45">
      <c r="B176" s="1">
        <v>173</v>
      </c>
      <c r="C176" s="2">
        <v>44176</v>
      </c>
      <c r="D176" s="1">
        <v>90015</v>
      </c>
      <c r="E176" s="1" t="str">
        <f>VLOOKUP(売上一覧[[#This Row],[会員番号]],会員[],2,FALSE)</f>
        <v>三上　久美</v>
      </c>
      <c r="F176" s="1">
        <f>VLOOKUP(売上一覧[[#This Row],[会員番号]],会員[],9,FALSE)</f>
        <v>55</v>
      </c>
      <c r="G176" s="1" t="s">
        <v>27</v>
      </c>
      <c r="H176" s="1" t="str">
        <f>VLOOKUP(売上一覧[[#This Row],[商品番号]],商品[],2,FALSE)</f>
        <v>むくみ知らず（スプレー式）</v>
      </c>
      <c r="I176" s="1" t="str">
        <f>VLOOKUP(売上一覧[[#This Row],[商品番号]],商品[],3,FALSE)</f>
        <v>ボディケア</v>
      </c>
      <c r="J176" s="3">
        <f>VLOOKUP(売上一覧[[#This Row],[商品番号]],商品[],5,FALSE)</f>
        <v>2800</v>
      </c>
      <c r="K176" s="1">
        <v>2</v>
      </c>
      <c r="L176" s="3">
        <f>売上一覧[[#This Row],[価格]]*売上一覧[[#This Row],[数量]]</f>
        <v>5600</v>
      </c>
    </row>
    <row r="177" spans="2:12" x14ac:dyDescent="0.45">
      <c r="B177" s="1">
        <v>174</v>
      </c>
      <c r="C177" s="2">
        <v>44176</v>
      </c>
      <c r="D177" s="1">
        <v>90016</v>
      </c>
      <c r="E177" s="1" t="str">
        <f>VLOOKUP(売上一覧[[#This Row],[会員番号]],会員[],2,FALSE)</f>
        <v>諸岡　保美</v>
      </c>
      <c r="F177" s="1">
        <f>VLOOKUP(売上一覧[[#This Row],[会員番号]],会員[],9,FALSE)</f>
        <v>30</v>
      </c>
      <c r="G177" s="1" t="s">
        <v>12</v>
      </c>
      <c r="H177" s="1" t="str">
        <f>VLOOKUP(売上一覧[[#This Row],[商品番号]],商品[],2,FALSE)</f>
        <v>すべすべフェイスソープ</v>
      </c>
      <c r="I177" s="1" t="str">
        <f>VLOOKUP(売上一覧[[#This Row],[商品番号]],商品[],3,FALSE)</f>
        <v>フェイスケア</v>
      </c>
      <c r="J177" s="3">
        <f>VLOOKUP(売上一覧[[#This Row],[商品番号]],商品[],5,FALSE)</f>
        <v>2800</v>
      </c>
      <c r="K177" s="1">
        <v>1</v>
      </c>
      <c r="L177" s="3">
        <f>売上一覧[[#This Row],[価格]]*売上一覧[[#This Row],[数量]]</f>
        <v>2800</v>
      </c>
    </row>
    <row r="178" spans="2:12" x14ac:dyDescent="0.45">
      <c r="B178" s="1">
        <v>175</v>
      </c>
      <c r="C178" s="2">
        <v>44176</v>
      </c>
      <c r="D178" s="1">
        <v>90007</v>
      </c>
      <c r="E178" s="1" t="str">
        <f>VLOOKUP(売上一覧[[#This Row],[会員番号]],会員[],2,FALSE)</f>
        <v>遠藤　美登里</v>
      </c>
      <c r="F178" s="1">
        <f>VLOOKUP(売上一覧[[#This Row],[会員番号]],会員[],9,FALSE)</f>
        <v>72</v>
      </c>
      <c r="G178" s="1" t="s">
        <v>31</v>
      </c>
      <c r="H178" s="1" t="str">
        <f>VLOOKUP(売上一覧[[#This Row],[商品番号]],商品[],2,FALSE)</f>
        <v>毎日1分！美白パック（20枚入り）</v>
      </c>
      <c r="I178" s="1" t="str">
        <f>VLOOKUP(売上一覧[[#This Row],[商品番号]],商品[],3,FALSE)</f>
        <v>フェイスケア</v>
      </c>
      <c r="J178" s="3">
        <f>VLOOKUP(売上一覧[[#This Row],[商品番号]],商品[],5,FALSE)</f>
        <v>5000</v>
      </c>
      <c r="K178" s="1">
        <v>1</v>
      </c>
      <c r="L178" s="3">
        <f>売上一覧[[#This Row],[価格]]*売上一覧[[#This Row],[数量]]</f>
        <v>5000</v>
      </c>
    </row>
    <row r="179" spans="2:12" x14ac:dyDescent="0.45">
      <c r="B179" s="1">
        <v>176</v>
      </c>
      <c r="C179" s="2">
        <v>44176</v>
      </c>
      <c r="D179" s="1">
        <v>90004</v>
      </c>
      <c r="E179" s="1" t="str">
        <f>VLOOKUP(売上一覧[[#This Row],[会員番号]],会員[],2,FALSE)</f>
        <v>村山　瞳</v>
      </c>
      <c r="F179" s="1">
        <f>VLOOKUP(売上一覧[[#This Row],[会員番号]],会員[],9,FALSE)</f>
        <v>38</v>
      </c>
      <c r="G179" s="1" t="s">
        <v>14</v>
      </c>
      <c r="H179" s="1" t="str">
        <f>VLOOKUP(売上一覧[[#This Row],[商品番号]],商品[],2,FALSE)</f>
        <v>スリムアップローラー（脚用）</v>
      </c>
      <c r="I179" s="1" t="str">
        <f>VLOOKUP(売上一覧[[#This Row],[商品番号]],商品[],3,FALSE)</f>
        <v>スリム器具</v>
      </c>
      <c r="J179" s="3">
        <f>VLOOKUP(売上一覧[[#This Row],[商品番号]],商品[],5,FALSE)</f>
        <v>4500</v>
      </c>
      <c r="K179" s="1">
        <v>1</v>
      </c>
      <c r="L179" s="3">
        <f>売上一覧[[#This Row],[価格]]*売上一覧[[#This Row],[数量]]</f>
        <v>4500</v>
      </c>
    </row>
    <row r="180" spans="2:12" x14ac:dyDescent="0.45">
      <c r="B180" s="1">
        <v>177</v>
      </c>
      <c r="C180" s="2">
        <v>44177</v>
      </c>
      <c r="D180" s="1">
        <v>90009</v>
      </c>
      <c r="E180" s="1" t="str">
        <f>VLOOKUP(売上一覧[[#This Row],[会員番号]],会員[],2,FALSE)</f>
        <v>堀見　暢子</v>
      </c>
      <c r="F180" s="1">
        <f>VLOOKUP(売上一覧[[#This Row],[会員番号]],会員[],9,FALSE)</f>
        <v>26</v>
      </c>
      <c r="G180" s="1" t="s">
        <v>17</v>
      </c>
      <c r="H180" s="1" t="str">
        <f>VLOOKUP(売上一覧[[#This Row],[商品番号]],商品[],2,FALSE)</f>
        <v>サウナ式サポーター</v>
      </c>
      <c r="I180" s="1" t="str">
        <f>VLOOKUP(売上一覧[[#This Row],[商品番号]],商品[],3,FALSE)</f>
        <v>ボディケア</v>
      </c>
      <c r="J180" s="3">
        <f>VLOOKUP(売上一覧[[#This Row],[商品番号]],商品[],5,FALSE)</f>
        <v>7800</v>
      </c>
      <c r="K180" s="1">
        <v>1</v>
      </c>
      <c r="L180" s="3">
        <f>売上一覧[[#This Row],[価格]]*売上一覧[[#This Row],[数量]]</f>
        <v>7800</v>
      </c>
    </row>
    <row r="181" spans="2:12" x14ac:dyDescent="0.45">
      <c r="B181" s="1">
        <v>178</v>
      </c>
      <c r="C181" s="2">
        <v>44177</v>
      </c>
      <c r="D181" s="1">
        <v>90004</v>
      </c>
      <c r="E181" s="1" t="str">
        <f>VLOOKUP(売上一覧[[#This Row],[会員番号]],会員[],2,FALSE)</f>
        <v>村山　瞳</v>
      </c>
      <c r="F181" s="1">
        <f>VLOOKUP(売上一覧[[#This Row],[会員番号]],会員[],9,FALSE)</f>
        <v>38</v>
      </c>
      <c r="G181" s="1" t="s">
        <v>31</v>
      </c>
      <c r="H181" s="1" t="str">
        <f>VLOOKUP(売上一覧[[#This Row],[商品番号]],商品[],2,FALSE)</f>
        <v>毎日1分！美白パック（20枚入り）</v>
      </c>
      <c r="I181" s="1" t="str">
        <f>VLOOKUP(売上一覧[[#This Row],[商品番号]],商品[],3,FALSE)</f>
        <v>フェイスケア</v>
      </c>
      <c r="J181" s="3">
        <f>VLOOKUP(売上一覧[[#This Row],[商品番号]],商品[],5,FALSE)</f>
        <v>5000</v>
      </c>
      <c r="K181" s="1">
        <v>1</v>
      </c>
      <c r="L181" s="3">
        <f>売上一覧[[#This Row],[価格]]*売上一覧[[#This Row],[数量]]</f>
        <v>5000</v>
      </c>
    </row>
    <row r="182" spans="2:12" x14ac:dyDescent="0.45">
      <c r="B182" s="1">
        <v>179</v>
      </c>
      <c r="C182" s="2">
        <v>44177</v>
      </c>
      <c r="D182" s="1">
        <v>90002</v>
      </c>
      <c r="E182" s="1" t="str">
        <f>VLOOKUP(売上一覧[[#This Row],[会員番号]],会員[],2,FALSE)</f>
        <v>金岡　まなみ</v>
      </c>
      <c r="F182" s="1">
        <f>VLOOKUP(売上一覧[[#This Row],[会員番号]],会員[],9,FALSE)</f>
        <v>64</v>
      </c>
      <c r="G182" s="1" t="s">
        <v>26</v>
      </c>
      <c r="H182" s="1" t="str">
        <f>VLOOKUP(売上一覧[[#This Row],[商品番号]],商品[],2,FALSE)</f>
        <v>セルライト撃退！</v>
      </c>
      <c r="I182" s="1" t="str">
        <f>VLOOKUP(売上一覧[[#This Row],[商品番号]],商品[],3,FALSE)</f>
        <v>スリム器具</v>
      </c>
      <c r="J182" s="3">
        <f>VLOOKUP(売上一覧[[#This Row],[商品番号]],商品[],5,FALSE)</f>
        <v>8500</v>
      </c>
      <c r="K182" s="1">
        <v>1</v>
      </c>
      <c r="L182" s="3">
        <f>売上一覧[[#This Row],[価格]]*売上一覧[[#This Row],[数量]]</f>
        <v>8500</v>
      </c>
    </row>
    <row r="183" spans="2:12" x14ac:dyDescent="0.45">
      <c r="B183" s="1">
        <v>180</v>
      </c>
      <c r="C183" s="2">
        <v>44178</v>
      </c>
      <c r="D183" s="1">
        <v>90014</v>
      </c>
      <c r="E183" s="1" t="str">
        <f>VLOOKUP(売上一覧[[#This Row],[会員番号]],会員[],2,FALSE)</f>
        <v>白川　響子</v>
      </c>
      <c r="F183" s="1">
        <f>VLOOKUP(売上一覧[[#This Row],[会員番号]],会員[],9,FALSE)</f>
        <v>62</v>
      </c>
      <c r="G183" s="1" t="s">
        <v>29</v>
      </c>
      <c r="H183" s="1" t="str">
        <f>VLOOKUP(売上一覧[[#This Row],[商品番号]],商品[],2,FALSE)</f>
        <v>ダイエッティー（30袋）</v>
      </c>
      <c r="I183" s="1" t="str">
        <f>VLOOKUP(売上一覧[[#This Row],[商品番号]],商品[],3,FALSE)</f>
        <v>ダイエット食品</v>
      </c>
      <c r="J183" s="3">
        <f>VLOOKUP(売上一覧[[#This Row],[商品番号]],商品[],5,FALSE)</f>
        <v>2800</v>
      </c>
      <c r="K183" s="1">
        <v>1</v>
      </c>
      <c r="L183" s="3">
        <f>売上一覧[[#This Row],[価格]]*売上一覧[[#This Row],[数量]]</f>
        <v>2800</v>
      </c>
    </row>
    <row r="184" spans="2:12" x14ac:dyDescent="0.45">
      <c r="B184" s="1">
        <v>181</v>
      </c>
      <c r="C184" s="2">
        <v>44178</v>
      </c>
      <c r="D184" s="1">
        <v>90020</v>
      </c>
      <c r="E184" s="1" t="str">
        <f>VLOOKUP(売上一覧[[#This Row],[会員番号]],会員[],2,FALSE)</f>
        <v>石川　里枝</v>
      </c>
      <c r="F184" s="1">
        <f>VLOOKUP(売上一覧[[#This Row],[会員番号]],会員[],9,FALSE)</f>
        <v>61</v>
      </c>
      <c r="G184" s="1" t="s">
        <v>21</v>
      </c>
      <c r="H184" s="1" t="str">
        <f>VLOOKUP(売上一覧[[#This Row],[商品番号]],商品[],2,FALSE)</f>
        <v>つるつるフェイスソープ</v>
      </c>
      <c r="I184" s="1" t="str">
        <f>VLOOKUP(売上一覧[[#This Row],[商品番号]],商品[],3,FALSE)</f>
        <v>フェイスケア</v>
      </c>
      <c r="J184" s="3">
        <f>VLOOKUP(売上一覧[[#This Row],[商品番号]],商品[],5,FALSE)</f>
        <v>2800</v>
      </c>
      <c r="K184" s="1">
        <v>1</v>
      </c>
      <c r="L184" s="3">
        <f>売上一覧[[#This Row],[価格]]*売上一覧[[#This Row],[数量]]</f>
        <v>2800</v>
      </c>
    </row>
    <row r="185" spans="2:12" x14ac:dyDescent="0.45">
      <c r="B185" s="1">
        <v>182</v>
      </c>
      <c r="C185" s="2">
        <v>44178</v>
      </c>
      <c r="D185" s="1">
        <v>90002</v>
      </c>
      <c r="E185" s="1" t="str">
        <f>VLOOKUP(売上一覧[[#This Row],[会員番号]],会員[],2,FALSE)</f>
        <v>金岡　まなみ</v>
      </c>
      <c r="F185" s="1">
        <f>VLOOKUP(売上一覧[[#This Row],[会員番号]],会員[],9,FALSE)</f>
        <v>64</v>
      </c>
      <c r="G185" s="1" t="s">
        <v>24</v>
      </c>
      <c r="H185" s="1" t="str">
        <f>VLOOKUP(売上一覧[[#This Row],[商品番号]],商品[],2,FALSE)</f>
        <v>ほっそりステッパー</v>
      </c>
      <c r="I185" s="1" t="str">
        <f>VLOOKUP(売上一覧[[#This Row],[商品番号]],商品[],3,FALSE)</f>
        <v>スリム器具</v>
      </c>
      <c r="J185" s="3">
        <f>VLOOKUP(売上一覧[[#This Row],[商品番号]],商品[],5,FALSE)</f>
        <v>12800</v>
      </c>
      <c r="K185" s="1">
        <v>2</v>
      </c>
      <c r="L185" s="3">
        <f>売上一覧[[#This Row],[価格]]*売上一覧[[#This Row],[数量]]</f>
        <v>25600</v>
      </c>
    </row>
    <row r="186" spans="2:12" x14ac:dyDescent="0.45">
      <c r="B186" s="1">
        <v>183</v>
      </c>
      <c r="C186" s="2">
        <v>44179</v>
      </c>
      <c r="D186" s="1">
        <v>90018</v>
      </c>
      <c r="E186" s="1" t="str">
        <f>VLOOKUP(売上一覧[[#This Row],[会員番号]],会員[],2,FALSE)</f>
        <v>立川　晴香</v>
      </c>
      <c r="F186" s="1">
        <f>VLOOKUP(売上一覧[[#This Row],[会員番号]],会員[],9,FALSE)</f>
        <v>26</v>
      </c>
      <c r="G186" s="1" t="s">
        <v>28</v>
      </c>
      <c r="H186" s="1" t="str">
        <f>VLOOKUP(売上一覧[[#This Row],[商品番号]],商品[],2,FALSE)</f>
        <v>毎日1分！美白パック（10枚入り）</v>
      </c>
      <c r="I186" s="1" t="str">
        <f>VLOOKUP(売上一覧[[#This Row],[商品番号]],商品[],3,FALSE)</f>
        <v>フェイスケア</v>
      </c>
      <c r="J186" s="3">
        <f>VLOOKUP(売上一覧[[#This Row],[商品番号]],商品[],5,FALSE)</f>
        <v>2700</v>
      </c>
      <c r="K186" s="1">
        <v>1</v>
      </c>
      <c r="L186" s="3">
        <f>売上一覧[[#This Row],[価格]]*売上一覧[[#This Row],[数量]]</f>
        <v>2700</v>
      </c>
    </row>
    <row r="187" spans="2:12" x14ac:dyDescent="0.45">
      <c r="B187" s="1">
        <v>184</v>
      </c>
      <c r="C187" s="2">
        <v>44179</v>
      </c>
      <c r="D187" s="1">
        <v>90015</v>
      </c>
      <c r="E187" s="1" t="str">
        <f>VLOOKUP(売上一覧[[#This Row],[会員番号]],会員[],2,FALSE)</f>
        <v>三上　久美</v>
      </c>
      <c r="F187" s="1">
        <f>VLOOKUP(売上一覧[[#This Row],[会員番号]],会員[],9,FALSE)</f>
        <v>55</v>
      </c>
      <c r="G187" s="1" t="s">
        <v>31</v>
      </c>
      <c r="H187" s="1" t="str">
        <f>VLOOKUP(売上一覧[[#This Row],[商品番号]],商品[],2,FALSE)</f>
        <v>毎日1分！美白パック（20枚入り）</v>
      </c>
      <c r="I187" s="1" t="str">
        <f>VLOOKUP(売上一覧[[#This Row],[商品番号]],商品[],3,FALSE)</f>
        <v>フェイスケア</v>
      </c>
      <c r="J187" s="3">
        <f>VLOOKUP(売上一覧[[#This Row],[商品番号]],商品[],5,FALSE)</f>
        <v>5000</v>
      </c>
      <c r="K187" s="1">
        <v>1</v>
      </c>
      <c r="L187" s="3">
        <f>売上一覧[[#This Row],[価格]]*売上一覧[[#This Row],[数量]]</f>
        <v>5000</v>
      </c>
    </row>
    <row r="188" spans="2:12" x14ac:dyDescent="0.45">
      <c r="B188" s="1">
        <v>185</v>
      </c>
      <c r="C188" s="2">
        <v>44179</v>
      </c>
      <c r="D188" s="1">
        <v>90003</v>
      </c>
      <c r="E188" s="1" t="str">
        <f>VLOOKUP(売上一覧[[#This Row],[会員番号]],会員[],2,FALSE)</f>
        <v>近藤　みさき</v>
      </c>
      <c r="F188" s="1">
        <f>VLOOKUP(売上一覧[[#This Row],[会員番号]],会員[],9,FALSE)</f>
        <v>41</v>
      </c>
      <c r="G188" s="1" t="s">
        <v>24</v>
      </c>
      <c r="H188" s="1" t="str">
        <f>VLOOKUP(売上一覧[[#This Row],[商品番号]],商品[],2,FALSE)</f>
        <v>ほっそりステッパー</v>
      </c>
      <c r="I188" s="1" t="str">
        <f>VLOOKUP(売上一覧[[#This Row],[商品番号]],商品[],3,FALSE)</f>
        <v>スリム器具</v>
      </c>
      <c r="J188" s="3">
        <f>VLOOKUP(売上一覧[[#This Row],[商品番号]],商品[],5,FALSE)</f>
        <v>12800</v>
      </c>
      <c r="K188" s="1">
        <v>2</v>
      </c>
      <c r="L188" s="3">
        <f>売上一覧[[#This Row],[価格]]*売上一覧[[#This Row],[数量]]</f>
        <v>25600</v>
      </c>
    </row>
    <row r="189" spans="2:12" x14ac:dyDescent="0.45">
      <c r="B189" s="1">
        <v>186</v>
      </c>
      <c r="C189" s="2">
        <v>44180</v>
      </c>
      <c r="D189" s="1">
        <v>90006</v>
      </c>
      <c r="E189" s="1" t="str">
        <f>VLOOKUP(売上一覧[[#This Row],[会員番号]],会員[],2,FALSE)</f>
        <v>安川　博美</v>
      </c>
      <c r="F189" s="1">
        <f>VLOOKUP(売上一覧[[#This Row],[会員番号]],会員[],9,FALSE)</f>
        <v>30</v>
      </c>
      <c r="G189" s="1" t="s">
        <v>30</v>
      </c>
      <c r="H189" s="1" t="str">
        <f>VLOOKUP(売上一覧[[#This Row],[商品番号]],商品[],2,FALSE)</f>
        <v>アミノ酸deスリム</v>
      </c>
      <c r="I189" s="1" t="str">
        <f>VLOOKUP(売上一覧[[#This Row],[商品番号]],商品[],3,FALSE)</f>
        <v>ダイエット食品</v>
      </c>
      <c r="J189" s="3">
        <f>VLOOKUP(売上一覧[[#This Row],[商品番号]],商品[],5,FALSE)</f>
        <v>2000</v>
      </c>
      <c r="K189" s="1">
        <v>1</v>
      </c>
      <c r="L189" s="3">
        <f>売上一覧[[#This Row],[価格]]*売上一覧[[#This Row],[数量]]</f>
        <v>2000</v>
      </c>
    </row>
    <row r="190" spans="2:12" x14ac:dyDescent="0.45">
      <c r="B190" s="1">
        <v>187</v>
      </c>
      <c r="C190" s="2">
        <v>44180</v>
      </c>
      <c r="D190" s="1">
        <v>90008</v>
      </c>
      <c r="E190" s="1" t="str">
        <f>VLOOKUP(売上一覧[[#This Row],[会員番号]],会員[],2,FALSE)</f>
        <v>笹本　祥子</v>
      </c>
      <c r="F190" s="1">
        <f>VLOOKUP(売上一覧[[#This Row],[会員番号]],会員[],9,FALSE)</f>
        <v>47</v>
      </c>
      <c r="G190" s="1" t="s">
        <v>23</v>
      </c>
      <c r="H190" s="1" t="str">
        <f>VLOOKUP(売上一覧[[#This Row],[商品番号]],商品[],2,FALSE)</f>
        <v>スリムアップローラー（腕用）</v>
      </c>
      <c r="I190" s="1" t="str">
        <f>VLOOKUP(売上一覧[[#This Row],[商品番号]],商品[],3,FALSE)</f>
        <v>スリム器具</v>
      </c>
      <c r="J190" s="3">
        <f>VLOOKUP(売上一覧[[#This Row],[商品番号]],商品[],5,FALSE)</f>
        <v>3500</v>
      </c>
      <c r="K190" s="1">
        <v>2</v>
      </c>
      <c r="L190" s="3">
        <f>売上一覧[[#This Row],[価格]]*売上一覧[[#This Row],[数量]]</f>
        <v>7000</v>
      </c>
    </row>
    <row r="191" spans="2:12" x14ac:dyDescent="0.45">
      <c r="B191" s="1">
        <v>188</v>
      </c>
      <c r="C191" s="2">
        <v>44181</v>
      </c>
      <c r="D191" s="1">
        <v>90002</v>
      </c>
      <c r="E191" s="1" t="str">
        <f>VLOOKUP(売上一覧[[#This Row],[会員番号]],会員[],2,FALSE)</f>
        <v>金岡　まなみ</v>
      </c>
      <c r="F191" s="1">
        <f>VLOOKUP(売上一覧[[#This Row],[会員番号]],会員[],9,FALSE)</f>
        <v>64</v>
      </c>
      <c r="G191" s="1" t="s">
        <v>15</v>
      </c>
      <c r="H191" s="1" t="str">
        <f>VLOOKUP(売上一覧[[#This Row],[商品番号]],商品[],2,FALSE)</f>
        <v>しっとりジェル（M）</v>
      </c>
      <c r="I191" s="1" t="str">
        <f>VLOOKUP(売上一覧[[#This Row],[商品番号]],商品[],3,FALSE)</f>
        <v>ボディケア</v>
      </c>
      <c r="J191" s="3">
        <f>VLOOKUP(売上一覧[[#This Row],[商品番号]],商品[],5,FALSE)</f>
        <v>3500</v>
      </c>
      <c r="K191" s="1">
        <v>2</v>
      </c>
      <c r="L191" s="3">
        <f>売上一覧[[#This Row],[価格]]*売上一覧[[#This Row],[数量]]</f>
        <v>7000</v>
      </c>
    </row>
    <row r="192" spans="2:12" x14ac:dyDescent="0.45">
      <c r="B192" s="1">
        <v>189</v>
      </c>
      <c r="C192" s="2">
        <v>44181</v>
      </c>
      <c r="D192" s="1">
        <v>90002</v>
      </c>
      <c r="E192" s="1" t="str">
        <f>VLOOKUP(売上一覧[[#This Row],[会員番号]],会員[],2,FALSE)</f>
        <v>金岡　まなみ</v>
      </c>
      <c r="F192" s="1">
        <f>VLOOKUP(売上一覧[[#This Row],[会員番号]],会員[],9,FALSE)</f>
        <v>64</v>
      </c>
      <c r="G192" s="1" t="s">
        <v>18</v>
      </c>
      <c r="H192" s="1" t="str">
        <f>VLOOKUP(売上一覧[[#This Row],[商品番号]],商品[],2,FALSE)</f>
        <v>スマートレッグ</v>
      </c>
      <c r="I192" s="1" t="str">
        <f>VLOOKUP(売上一覧[[#This Row],[商品番号]],商品[],3,FALSE)</f>
        <v>スリム器具</v>
      </c>
      <c r="J192" s="3">
        <f>VLOOKUP(売上一覧[[#This Row],[商品番号]],商品[],5,FALSE)</f>
        <v>5600</v>
      </c>
      <c r="K192" s="1">
        <v>1</v>
      </c>
      <c r="L192" s="3">
        <f>売上一覧[[#This Row],[価格]]*売上一覧[[#This Row],[数量]]</f>
        <v>5600</v>
      </c>
    </row>
    <row r="193" spans="2:12" x14ac:dyDescent="0.45">
      <c r="B193" s="1">
        <v>190</v>
      </c>
      <c r="C193" s="2">
        <v>44181</v>
      </c>
      <c r="D193" s="1">
        <v>90005</v>
      </c>
      <c r="E193" s="1" t="str">
        <f>VLOOKUP(売上一覧[[#This Row],[会員番号]],会員[],2,FALSE)</f>
        <v>坂本　みさき</v>
      </c>
      <c r="F193" s="1">
        <f>VLOOKUP(売上一覧[[#This Row],[会員番号]],会員[],9,FALSE)</f>
        <v>60</v>
      </c>
      <c r="G193" s="1" t="s">
        <v>32</v>
      </c>
      <c r="H193" s="1" t="str">
        <f>VLOOKUP(売上一覧[[#This Row],[商品番号]],商品[],2,FALSE)</f>
        <v>おやすみマッサージャー</v>
      </c>
      <c r="I193" s="1" t="str">
        <f>VLOOKUP(売上一覧[[#This Row],[商品番号]],商品[],3,FALSE)</f>
        <v>スリム器具</v>
      </c>
      <c r="J193" s="3">
        <f>VLOOKUP(売上一覧[[#This Row],[商品番号]],商品[],5,FALSE)</f>
        <v>9800</v>
      </c>
      <c r="K193" s="1">
        <v>1</v>
      </c>
      <c r="L193" s="3">
        <f>売上一覧[[#This Row],[価格]]*売上一覧[[#This Row],[数量]]</f>
        <v>9800</v>
      </c>
    </row>
    <row r="194" spans="2:12" x14ac:dyDescent="0.45">
      <c r="B194" s="1">
        <v>191</v>
      </c>
      <c r="C194" s="2">
        <v>44182</v>
      </c>
      <c r="D194" s="1">
        <v>90020</v>
      </c>
      <c r="E194" s="1" t="str">
        <f>VLOOKUP(売上一覧[[#This Row],[会員番号]],会員[],2,FALSE)</f>
        <v>石川　里枝</v>
      </c>
      <c r="F194" s="1">
        <f>VLOOKUP(売上一覧[[#This Row],[会員番号]],会員[],9,FALSE)</f>
        <v>61</v>
      </c>
      <c r="G194" s="1" t="s">
        <v>28</v>
      </c>
      <c r="H194" s="1" t="str">
        <f>VLOOKUP(売上一覧[[#This Row],[商品番号]],商品[],2,FALSE)</f>
        <v>毎日1分！美白パック（10枚入り）</v>
      </c>
      <c r="I194" s="1" t="str">
        <f>VLOOKUP(売上一覧[[#This Row],[商品番号]],商品[],3,FALSE)</f>
        <v>フェイスケア</v>
      </c>
      <c r="J194" s="3">
        <f>VLOOKUP(売上一覧[[#This Row],[商品番号]],商品[],5,FALSE)</f>
        <v>2700</v>
      </c>
      <c r="K194" s="1">
        <v>1</v>
      </c>
      <c r="L194" s="3">
        <f>売上一覧[[#This Row],[価格]]*売上一覧[[#This Row],[数量]]</f>
        <v>2700</v>
      </c>
    </row>
    <row r="195" spans="2:12" x14ac:dyDescent="0.45">
      <c r="B195" s="1">
        <v>192</v>
      </c>
      <c r="C195" s="2">
        <v>44183</v>
      </c>
      <c r="D195" s="1">
        <v>90009</v>
      </c>
      <c r="E195" s="1" t="str">
        <f>VLOOKUP(売上一覧[[#This Row],[会員番号]],会員[],2,FALSE)</f>
        <v>堀見　暢子</v>
      </c>
      <c r="F195" s="1">
        <f>VLOOKUP(売上一覧[[#This Row],[会員番号]],会員[],9,FALSE)</f>
        <v>26</v>
      </c>
      <c r="G195" s="1" t="s">
        <v>7</v>
      </c>
      <c r="H195" s="1" t="str">
        <f>VLOOKUP(売上一覧[[#This Row],[商品番号]],商品[],2,FALSE)</f>
        <v>エステサロンのローション</v>
      </c>
      <c r="I195" s="1" t="str">
        <f>VLOOKUP(売上一覧[[#This Row],[商品番号]],商品[],3,FALSE)</f>
        <v>フェイスケア</v>
      </c>
      <c r="J195" s="3">
        <f>VLOOKUP(売上一覧[[#This Row],[商品番号]],商品[],5,FALSE)</f>
        <v>10000</v>
      </c>
      <c r="K195" s="1">
        <v>1</v>
      </c>
      <c r="L195" s="3">
        <f>売上一覧[[#This Row],[価格]]*売上一覧[[#This Row],[数量]]</f>
        <v>10000</v>
      </c>
    </row>
    <row r="196" spans="2:12" x14ac:dyDescent="0.45">
      <c r="B196" s="1">
        <v>193</v>
      </c>
      <c r="C196" s="2">
        <v>44184</v>
      </c>
      <c r="D196" s="1">
        <v>90003</v>
      </c>
      <c r="E196" s="1" t="str">
        <f>VLOOKUP(売上一覧[[#This Row],[会員番号]],会員[],2,FALSE)</f>
        <v>近藤　みさき</v>
      </c>
      <c r="F196" s="1">
        <f>VLOOKUP(売上一覧[[#This Row],[会員番号]],会員[],9,FALSE)</f>
        <v>41</v>
      </c>
      <c r="G196" s="1" t="s">
        <v>32</v>
      </c>
      <c r="H196" s="1" t="str">
        <f>VLOOKUP(売上一覧[[#This Row],[商品番号]],商品[],2,FALSE)</f>
        <v>おやすみマッサージャー</v>
      </c>
      <c r="I196" s="1" t="str">
        <f>VLOOKUP(売上一覧[[#This Row],[商品番号]],商品[],3,FALSE)</f>
        <v>スリム器具</v>
      </c>
      <c r="J196" s="3">
        <f>VLOOKUP(売上一覧[[#This Row],[商品番号]],商品[],5,FALSE)</f>
        <v>9800</v>
      </c>
      <c r="K196" s="1">
        <v>1</v>
      </c>
      <c r="L196" s="3">
        <f>売上一覧[[#This Row],[価格]]*売上一覧[[#This Row],[数量]]</f>
        <v>9800</v>
      </c>
    </row>
    <row r="197" spans="2:12" x14ac:dyDescent="0.45">
      <c r="B197" s="1">
        <v>194</v>
      </c>
      <c r="C197" s="2">
        <v>44185</v>
      </c>
      <c r="D197" s="1">
        <v>90009</v>
      </c>
      <c r="E197" s="1" t="str">
        <f>VLOOKUP(売上一覧[[#This Row],[会員番号]],会員[],2,FALSE)</f>
        <v>堀見　暢子</v>
      </c>
      <c r="F197" s="1">
        <f>VLOOKUP(売上一覧[[#This Row],[会員番号]],会員[],9,FALSE)</f>
        <v>26</v>
      </c>
      <c r="G197" s="1" t="s">
        <v>15</v>
      </c>
      <c r="H197" s="1" t="str">
        <f>VLOOKUP(売上一覧[[#This Row],[商品番号]],商品[],2,FALSE)</f>
        <v>しっとりジェル（M）</v>
      </c>
      <c r="I197" s="1" t="str">
        <f>VLOOKUP(売上一覧[[#This Row],[商品番号]],商品[],3,FALSE)</f>
        <v>ボディケア</v>
      </c>
      <c r="J197" s="3">
        <f>VLOOKUP(売上一覧[[#This Row],[商品番号]],商品[],5,FALSE)</f>
        <v>3500</v>
      </c>
      <c r="K197" s="1">
        <v>1</v>
      </c>
      <c r="L197" s="3">
        <f>売上一覧[[#This Row],[価格]]*売上一覧[[#This Row],[数量]]</f>
        <v>3500</v>
      </c>
    </row>
    <row r="198" spans="2:12" x14ac:dyDescent="0.45">
      <c r="B198" s="1">
        <v>195</v>
      </c>
      <c r="C198" s="2">
        <v>44185</v>
      </c>
      <c r="D198" s="1">
        <v>90008</v>
      </c>
      <c r="E198" s="1" t="str">
        <f>VLOOKUP(売上一覧[[#This Row],[会員番号]],会員[],2,FALSE)</f>
        <v>笹本　祥子</v>
      </c>
      <c r="F198" s="1">
        <f>VLOOKUP(売上一覧[[#This Row],[会員番号]],会員[],9,FALSE)</f>
        <v>47</v>
      </c>
      <c r="G198" s="1" t="s">
        <v>29</v>
      </c>
      <c r="H198" s="1" t="str">
        <f>VLOOKUP(売上一覧[[#This Row],[商品番号]],商品[],2,FALSE)</f>
        <v>ダイエッティー（30袋）</v>
      </c>
      <c r="I198" s="1" t="str">
        <f>VLOOKUP(売上一覧[[#This Row],[商品番号]],商品[],3,FALSE)</f>
        <v>ダイエット食品</v>
      </c>
      <c r="J198" s="3">
        <f>VLOOKUP(売上一覧[[#This Row],[商品番号]],商品[],5,FALSE)</f>
        <v>2800</v>
      </c>
      <c r="K198" s="1">
        <v>2</v>
      </c>
      <c r="L198" s="3">
        <f>売上一覧[[#This Row],[価格]]*売上一覧[[#This Row],[数量]]</f>
        <v>5600</v>
      </c>
    </row>
    <row r="199" spans="2:12" x14ac:dyDescent="0.45">
      <c r="B199" s="1">
        <v>197</v>
      </c>
      <c r="C199" s="2">
        <v>44186</v>
      </c>
      <c r="D199" s="1">
        <v>90012</v>
      </c>
      <c r="E199" s="1" t="str">
        <f>VLOOKUP(売上一覧[[#This Row],[会員番号]],会員[],2,FALSE)</f>
        <v>岡本　祥子</v>
      </c>
      <c r="F199" s="1">
        <f>VLOOKUP(売上一覧[[#This Row],[会員番号]],会員[],9,FALSE)</f>
        <v>29</v>
      </c>
      <c r="G199" s="1" t="s">
        <v>18</v>
      </c>
      <c r="H199" s="1" t="str">
        <f>VLOOKUP(売上一覧[[#This Row],[商品番号]],商品[],2,FALSE)</f>
        <v>スマートレッグ</v>
      </c>
      <c r="I199" s="1" t="str">
        <f>VLOOKUP(売上一覧[[#This Row],[商品番号]],商品[],3,FALSE)</f>
        <v>スリム器具</v>
      </c>
      <c r="J199" s="3">
        <f>VLOOKUP(売上一覧[[#This Row],[商品番号]],商品[],5,FALSE)</f>
        <v>5600</v>
      </c>
      <c r="K199" s="1">
        <v>1</v>
      </c>
      <c r="L199" s="3">
        <f>売上一覧[[#This Row],[価格]]*売上一覧[[#This Row],[数量]]</f>
        <v>5600</v>
      </c>
    </row>
    <row r="200" spans="2:12" x14ac:dyDescent="0.45">
      <c r="B200" s="1">
        <v>198</v>
      </c>
      <c r="C200" s="2">
        <v>44187</v>
      </c>
      <c r="D200" s="1">
        <v>90017</v>
      </c>
      <c r="E200" s="1" t="str">
        <f>VLOOKUP(売上一覧[[#This Row],[会員番号]],会員[],2,FALSE)</f>
        <v>榎並　恵美</v>
      </c>
      <c r="F200" s="1">
        <f>VLOOKUP(売上一覧[[#This Row],[会員番号]],会員[],9,FALSE)</f>
        <v>49</v>
      </c>
      <c r="G200" s="1" t="s">
        <v>21</v>
      </c>
      <c r="H200" s="1" t="str">
        <f>VLOOKUP(売上一覧[[#This Row],[商品番号]],商品[],2,FALSE)</f>
        <v>つるつるフェイスソープ</v>
      </c>
      <c r="I200" s="1" t="str">
        <f>VLOOKUP(売上一覧[[#This Row],[商品番号]],商品[],3,FALSE)</f>
        <v>フェイスケア</v>
      </c>
      <c r="J200" s="3">
        <f>VLOOKUP(売上一覧[[#This Row],[商品番号]],商品[],5,FALSE)</f>
        <v>2800</v>
      </c>
      <c r="K200" s="1">
        <v>1</v>
      </c>
      <c r="L200" s="3">
        <f>売上一覧[[#This Row],[価格]]*売上一覧[[#This Row],[数量]]</f>
        <v>2800</v>
      </c>
    </row>
    <row r="201" spans="2:12" x14ac:dyDescent="0.45">
      <c r="B201" s="1">
        <v>199</v>
      </c>
      <c r="C201" s="2">
        <v>44188</v>
      </c>
      <c r="D201" s="1">
        <v>90012</v>
      </c>
      <c r="E201" s="1" t="str">
        <f>VLOOKUP(売上一覧[[#This Row],[会員番号]],会員[],2,FALSE)</f>
        <v>岡本　祥子</v>
      </c>
      <c r="F201" s="1">
        <f>VLOOKUP(売上一覧[[#This Row],[会員番号]],会員[],9,FALSE)</f>
        <v>29</v>
      </c>
      <c r="G201" s="1" t="s">
        <v>31</v>
      </c>
      <c r="H201" s="1" t="str">
        <f>VLOOKUP(売上一覧[[#This Row],[商品番号]],商品[],2,FALSE)</f>
        <v>毎日1分！美白パック（20枚入り）</v>
      </c>
      <c r="I201" s="1" t="str">
        <f>VLOOKUP(売上一覧[[#This Row],[商品番号]],商品[],3,FALSE)</f>
        <v>フェイスケア</v>
      </c>
      <c r="J201" s="3">
        <f>VLOOKUP(売上一覧[[#This Row],[商品番号]],商品[],5,FALSE)</f>
        <v>5000</v>
      </c>
      <c r="K201" s="1">
        <v>1</v>
      </c>
      <c r="L201" s="3">
        <f>売上一覧[[#This Row],[価格]]*売上一覧[[#This Row],[数量]]</f>
        <v>5000</v>
      </c>
    </row>
    <row r="202" spans="2:12" x14ac:dyDescent="0.45">
      <c r="B202" s="1">
        <v>200</v>
      </c>
      <c r="C202" s="2">
        <v>44188</v>
      </c>
      <c r="D202" s="1">
        <v>90009</v>
      </c>
      <c r="E202" s="1" t="str">
        <f>VLOOKUP(売上一覧[[#This Row],[会員番号]],会員[],2,FALSE)</f>
        <v>堀見　暢子</v>
      </c>
      <c r="F202" s="1">
        <f>VLOOKUP(売上一覧[[#This Row],[会員番号]],会員[],9,FALSE)</f>
        <v>26</v>
      </c>
      <c r="G202" s="1" t="s">
        <v>23</v>
      </c>
      <c r="H202" s="1" t="str">
        <f>VLOOKUP(売上一覧[[#This Row],[商品番号]],商品[],2,FALSE)</f>
        <v>スリムアップローラー（腕用）</v>
      </c>
      <c r="I202" s="1" t="str">
        <f>VLOOKUP(売上一覧[[#This Row],[商品番号]],商品[],3,FALSE)</f>
        <v>スリム器具</v>
      </c>
      <c r="J202" s="3">
        <f>VLOOKUP(売上一覧[[#This Row],[商品番号]],商品[],5,FALSE)</f>
        <v>3500</v>
      </c>
      <c r="K202" s="1">
        <v>5</v>
      </c>
      <c r="L202" s="3">
        <f>売上一覧[[#This Row],[価格]]*売上一覧[[#This Row],[数量]]</f>
        <v>17500</v>
      </c>
    </row>
    <row r="203" spans="2:12" x14ac:dyDescent="0.45">
      <c r="B203" s="1">
        <v>201</v>
      </c>
      <c r="C203" s="2">
        <v>44189</v>
      </c>
      <c r="D203" s="1">
        <v>90015</v>
      </c>
      <c r="E203" s="1" t="str">
        <f>VLOOKUP(売上一覧[[#This Row],[会員番号]],会員[],2,FALSE)</f>
        <v>三上　久美</v>
      </c>
      <c r="F203" s="1">
        <f>VLOOKUP(売上一覧[[#This Row],[会員番号]],会員[],9,FALSE)</f>
        <v>55</v>
      </c>
      <c r="G203" s="1" t="s">
        <v>30</v>
      </c>
      <c r="H203" s="1" t="str">
        <f>VLOOKUP(売上一覧[[#This Row],[商品番号]],商品[],2,FALSE)</f>
        <v>アミノ酸deスリム</v>
      </c>
      <c r="I203" s="1" t="str">
        <f>VLOOKUP(売上一覧[[#This Row],[商品番号]],商品[],3,FALSE)</f>
        <v>ダイエット食品</v>
      </c>
      <c r="J203" s="3">
        <f>VLOOKUP(売上一覧[[#This Row],[商品番号]],商品[],5,FALSE)</f>
        <v>2000</v>
      </c>
      <c r="K203" s="1">
        <v>2</v>
      </c>
      <c r="L203" s="3">
        <f>売上一覧[[#This Row],[価格]]*売上一覧[[#This Row],[数量]]</f>
        <v>4000</v>
      </c>
    </row>
    <row r="204" spans="2:12" x14ac:dyDescent="0.45">
      <c r="B204" s="1">
        <v>203</v>
      </c>
      <c r="C204" s="2">
        <v>44189</v>
      </c>
      <c r="D204" s="1">
        <v>90015</v>
      </c>
      <c r="E204" s="1" t="str">
        <f>VLOOKUP(売上一覧[[#This Row],[会員番号]],会員[],2,FALSE)</f>
        <v>三上　久美</v>
      </c>
      <c r="F204" s="1">
        <f>VLOOKUP(売上一覧[[#This Row],[会員番号]],会員[],9,FALSE)</f>
        <v>55</v>
      </c>
      <c r="G204" s="1" t="s">
        <v>31</v>
      </c>
      <c r="H204" s="1" t="str">
        <f>VLOOKUP(売上一覧[[#This Row],[商品番号]],商品[],2,FALSE)</f>
        <v>毎日1分！美白パック（20枚入り）</v>
      </c>
      <c r="I204" s="1" t="str">
        <f>VLOOKUP(売上一覧[[#This Row],[商品番号]],商品[],3,FALSE)</f>
        <v>フェイスケア</v>
      </c>
      <c r="J204" s="3">
        <f>VLOOKUP(売上一覧[[#This Row],[商品番号]],商品[],5,FALSE)</f>
        <v>5000</v>
      </c>
      <c r="K204" s="1">
        <v>1</v>
      </c>
      <c r="L204" s="3">
        <f>売上一覧[[#This Row],[価格]]*売上一覧[[#This Row],[数量]]</f>
        <v>5000</v>
      </c>
    </row>
    <row r="205" spans="2:12" x14ac:dyDescent="0.45">
      <c r="B205" s="1">
        <v>202</v>
      </c>
      <c r="C205" s="2">
        <v>44189</v>
      </c>
      <c r="D205" s="1">
        <v>90012</v>
      </c>
      <c r="E205" s="1" t="str">
        <f>VLOOKUP(売上一覧[[#This Row],[会員番号]],会員[],2,FALSE)</f>
        <v>岡本　祥子</v>
      </c>
      <c r="F205" s="1">
        <f>VLOOKUP(売上一覧[[#This Row],[会員番号]],会員[],9,FALSE)</f>
        <v>29</v>
      </c>
      <c r="G205" s="1" t="s">
        <v>28</v>
      </c>
      <c r="H205" s="1" t="str">
        <f>VLOOKUP(売上一覧[[#This Row],[商品番号]],商品[],2,FALSE)</f>
        <v>毎日1分！美白パック（10枚入り）</v>
      </c>
      <c r="I205" s="1" t="str">
        <f>VLOOKUP(売上一覧[[#This Row],[商品番号]],商品[],3,FALSE)</f>
        <v>フェイスケア</v>
      </c>
      <c r="J205" s="3">
        <f>VLOOKUP(売上一覧[[#This Row],[商品番号]],商品[],5,FALSE)</f>
        <v>2700</v>
      </c>
      <c r="K205" s="1">
        <v>1</v>
      </c>
      <c r="L205" s="3">
        <f>売上一覧[[#This Row],[価格]]*売上一覧[[#This Row],[数量]]</f>
        <v>2700</v>
      </c>
    </row>
    <row r="206" spans="2:12" x14ac:dyDescent="0.45">
      <c r="B206" s="1">
        <v>204</v>
      </c>
      <c r="C206" s="2">
        <v>44190</v>
      </c>
      <c r="D206" s="1">
        <v>90004</v>
      </c>
      <c r="E206" s="1" t="str">
        <f>VLOOKUP(売上一覧[[#This Row],[会員番号]],会員[],2,FALSE)</f>
        <v>村山　瞳</v>
      </c>
      <c r="F206" s="1">
        <f>VLOOKUP(売上一覧[[#This Row],[会員番号]],会員[],9,FALSE)</f>
        <v>38</v>
      </c>
      <c r="G206" s="1" t="s">
        <v>17</v>
      </c>
      <c r="H206" s="1" t="str">
        <f>VLOOKUP(売上一覧[[#This Row],[商品番号]],商品[],2,FALSE)</f>
        <v>サウナ式サポーター</v>
      </c>
      <c r="I206" s="1" t="str">
        <f>VLOOKUP(売上一覧[[#This Row],[商品番号]],商品[],3,FALSE)</f>
        <v>ボディケア</v>
      </c>
      <c r="J206" s="3">
        <f>VLOOKUP(売上一覧[[#This Row],[商品番号]],商品[],5,FALSE)</f>
        <v>7800</v>
      </c>
      <c r="K206" s="1">
        <v>1</v>
      </c>
      <c r="L206" s="3">
        <f>売上一覧[[#This Row],[価格]]*売上一覧[[#This Row],[数量]]</f>
        <v>7800</v>
      </c>
    </row>
    <row r="207" spans="2:12" x14ac:dyDescent="0.45">
      <c r="B207" s="1">
        <v>205</v>
      </c>
      <c r="C207" s="2">
        <v>44190</v>
      </c>
      <c r="D207" s="1">
        <v>90020</v>
      </c>
      <c r="E207" s="1" t="str">
        <f>VLOOKUP(売上一覧[[#This Row],[会員番号]],会員[],2,FALSE)</f>
        <v>石川　里枝</v>
      </c>
      <c r="F207" s="1">
        <f>VLOOKUP(売上一覧[[#This Row],[会員番号]],会員[],9,FALSE)</f>
        <v>61</v>
      </c>
      <c r="G207" s="1" t="s">
        <v>30</v>
      </c>
      <c r="H207" s="1" t="str">
        <f>VLOOKUP(売上一覧[[#This Row],[商品番号]],商品[],2,FALSE)</f>
        <v>アミノ酸deスリム</v>
      </c>
      <c r="I207" s="1" t="str">
        <f>VLOOKUP(売上一覧[[#This Row],[商品番号]],商品[],3,FALSE)</f>
        <v>ダイエット食品</v>
      </c>
      <c r="J207" s="3">
        <f>VLOOKUP(売上一覧[[#This Row],[商品番号]],商品[],5,FALSE)</f>
        <v>2000</v>
      </c>
      <c r="K207" s="1">
        <v>1</v>
      </c>
      <c r="L207" s="3">
        <f>売上一覧[[#This Row],[価格]]*売上一覧[[#This Row],[数量]]</f>
        <v>2000</v>
      </c>
    </row>
    <row r="208" spans="2:12" x14ac:dyDescent="0.45">
      <c r="B208" s="1">
        <v>206</v>
      </c>
      <c r="C208" s="2">
        <v>44191</v>
      </c>
      <c r="D208" s="1">
        <v>90014</v>
      </c>
      <c r="E208" s="1" t="str">
        <f>VLOOKUP(売上一覧[[#This Row],[会員番号]],会員[],2,FALSE)</f>
        <v>白川　響子</v>
      </c>
      <c r="F208" s="1">
        <f>VLOOKUP(売上一覧[[#This Row],[会員番号]],会員[],9,FALSE)</f>
        <v>62</v>
      </c>
      <c r="G208" s="1" t="s">
        <v>27</v>
      </c>
      <c r="H208" s="1" t="str">
        <f>VLOOKUP(売上一覧[[#This Row],[商品番号]],商品[],2,FALSE)</f>
        <v>むくみ知らず（スプレー式）</v>
      </c>
      <c r="I208" s="1" t="str">
        <f>VLOOKUP(売上一覧[[#This Row],[商品番号]],商品[],3,FALSE)</f>
        <v>ボディケア</v>
      </c>
      <c r="J208" s="3">
        <f>VLOOKUP(売上一覧[[#This Row],[商品番号]],商品[],5,FALSE)</f>
        <v>2800</v>
      </c>
      <c r="K208" s="1">
        <v>1</v>
      </c>
      <c r="L208" s="3">
        <f>売上一覧[[#This Row],[価格]]*売上一覧[[#This Row],[数量]]</f>
        <v>2800</v>
      </c>
    </row>
    <row r="209" spans="2:12" x14ac:dyDescent="0.45">
      <c r="B209" s="1">
        <v>207</v>
      </c>
      <c r="C209" s="2">
        <v>44191</v>
      </c>
      <c r="D209" s="1">
        <v>90018</v>
      </c>
      <c r="E209" s="1" t="str">
        <f>VLOOKUP(売上一覧[[#This Row],[会員番号]],会員[],2,FALSE)</f>
        <v>立川　晴香</v>
      </c>
      <c r="F209" s="1">
        <f>VLOOKUP(売上一覧[[#This Row],[会員番号]],会員[],9,FALSE)</f>
        <v>26</v>
      </c>
      <c r="G209" s="1" t="s">
        <v>23</v>
      </c>
      <c r="H209" s="1" t="str">
        <f>VLOOKUP(売上一覧[[#This Row],[商品番号]],商品[],2,FALSE)</f>
        <v>スリムアップローラー（腕用）</v>
      </c>
      <c r="I209" s="1" t="str">
        <f>VLOOKUP(売上一覧[[#This Row],[商品番号]],商品[],3,FALSE)</f>
        <v>スリム器具</v>
      </c>
      <c r="J209" s="3">
        <f>VLOOKUP(売上一覧[[#This Row],[商品番号]],商品[],5,FALSE)</f>
        <v>3500</v>
      </c>
      <c r="K209" s="1">
        <v>5</v>
      </c>
      <c r="L209" s="3">
        <f>売上一覧[[#This Row],[価格]]*売上一覧[[#This Row],[数量]]</f>
        <v>17500</v>
      </c>
    </row>
    <row r="210" spans="2:12" x14ac:dyDescent="0.45">
      <c r="B210" s="1">
        <v>208</v>
      </c>
      <c r="C210" s="2">
        <v>44191</v>
      </c>
      <c r="D210" s="1">
        <v>90017</v>
      </c>
      <c r="E210" s="1" t="str">
        <f>VLOOKUP(売上一覧[[#This Row],[会員番号]],会員[],2,FALSE)</f>
        <v>榎並　恵美</v>
      </c>
      <c r="F210" s="1">
        <f>VLOOKUP(売上一覧[[#This Row],[会員番号]],会員[],9,FALSE)</f>
        <v>49</v>
      </c>
      <c r="G210" s="1" t="s">
        <v>26</v>
      </c>
      <c r="H210" s="1" t="str">
        <f>VLOOKUP(売上一覧[[#This Row],[商品番号]],商品[],2,FALSE)</f>
        <v>セルライト撃退！</v>
      </c>
      <c r="I210" s="1" t="str">
        <f>VLOOKUP(売上一覧[[#This Row],[商品番号]],商品[],3,FALSE)</f>
        <v>スリム器具</v>
      </c>
      <c r="J210" s="3">
        <f>VLOOKUP(売上一覧[[#This Row],[商品番号]],商品[],5,FALSE)</f>
        <v>8500</v>
      </c>
      <c r="K210" s="1">
        <v>2</v>
      </c>
      <c r="L210" s="3">
        <f>売上一覧[[#This Row],[価格]]*売上一覧[[#This Row],[数量]]</f>
        <v>17000</v>
      </c>
    </row>
    <row r="211" spans="2:12" x14ac:dyDescent="0.45">
      <c r="B211" s="1">
        <v>209</v>
      </c>
      <c r="C211" s="2">
        <v>44192</v>
      </c>
      <c r="D211" s="1">
        <v>90009</v>
      </c>
      <c r="E211" s="1" t="str">
        <f>VLOOKUP(売上一覧[[#This Row],[会員番号]],会員[],2,FALSE)</f>
        <v>堀見　暢子</v>
      </c>
      <c r="F211" s="1">
        <f>VLOOKUP(売上一覧[[#This Row],[会員番号]],会員[],9,FALSE)</f>
        <v>26</v>
      </c>
      <c r="G211" s="1" t="s">
        <v>20</v>
      </c>
      <c r="H211" s="1" t="str">
        <f>VLOOKUP(売上一覧[[#This Row],[商品番号]],商品[],2,FALSE)</f>
        <v>こんにゃくダイエッター（30食）</v>
      </c>
      <c r="I211" s="1" t="str">
        <f>VLOOKUP(売上一覧[[#This Row],[商品番号]],商品[],3,FALSE)</f>
        <v>ダイエット食品</v>
      </c>
      <c r="J211" s="3">
        <f>VLOOKUP(売上一覧[[#This Row],[商品番号]],商品[],5,FALSE)</f>
        <v>3200</v>
      </c>
      <c r="K211" s="1">
        <v>3</v>
      </c>
      <c r="L211" s="3">
        <f>売上一覧[[#This Row],[価格]]*売上一覧[[#This Row],[数量]]</f>
        <v>9600</v>
      </c>
    </row>
    <row r="212" spans="2:12" x14ac:dyDescent="0.45">
      <c r="B212" s="1">
        <v>210</v>
      </c>
      <c r="C212" s="2">
        <v>44192</v>
      </c>
      <c r="D212" s="1">
        <v>90014</v>
      </c>
      <c r="E212" s="1" t="str">
        <f>VLOOKUP(売上一覧[[#This Row],[会員番号]],会員[],2,FALSE)</f>
        <v>白川　響子</v>
      </c>
      <c r="F212" s="1">
        <f>VLOOKUP(売上一覧[[#This Row],[会員番号]],会員[],9,FALSE)</f>
        <v>62</v>
      </c>
      <c r="G212" s="1" t="s">
        <v>26</v>
      </c>
      <c r="H212" s="1" t="str">
        <f>VLOOKUP(売上一覧[[#This Row],[商品番号]],商品[],2,FALSE)</f>
        <v>セルライト撃退！</v>
      </c>
      <c r="I212" s="1" t="str">
        <f>VLOOKUP(売上一覧[[#This Row],[商品番号]],商品[],3,FALSE)</f>
        <v>スリム器具</v>
      </c>
      <c r="J212" s="3">
        <f>VLOOKUP(売上一覧[[#This Row],[商品番号]],商品[],5,FALSE)</f>
        <v>8500</v>
      </c>
      <c r="K212" s="1">
        <v>2</v>
      </c>
      <c r="L212" s="3">
        <f>売上一覧[[#This Row],[価格]]*売上一覧[[#This Row],[数量]]</f>
        <v>17000</v>
      </c>
    </row>
    <row r="213" spans="2:12" x14ac:dyDescent="0.45">
      <c r="B213" s="1">
        <v>211</v>
      </c>
      <c r="C213" s="2">
        <v>44193</v>
      </c>
      <c r="D213" s="1">
        <v>90016</v>
      </c>
      <c r="E213" s="1" t="str">
        <f>VLOOKUP(売上一覧[[#This Row],[会員番号]],会員[],2,FALSE)</f>
        <v>諸岡　保美</v>
      </c>
      <c r="F213" s="1">
        <f>VLOOKUP(売上一覧[[#This Row],[会員番号]],会員[],9,FALSE)</f>
        <v>30</v>
      </c>
      <c r="G213" s="1" t="s">
        <v>21</v>
      </c>
      <c r="H213" s="1" t="str">
        <f>VLOOKUP(売上一覧[[#This Row],[商品番号]],商品[],2,FALSE)</f>
        <v>つるつるフェイスソープ</v>
      </c>
      <c r="I213" s="1" t="str">
        <f>VLOOKUP(売上一覧[[#This Row],[商品番号]],商品[],3,FALSE)</f>
        <v>フェイスケア</v>
      </c>
      <c r="J213" s="3">
        <f>VLOOKUP(売上一覧[[#This Row],[商品番号]],商品[],5,FALSE)</f>
        <v>2800</v>
      </c>
      <c r="K213" s="1">
        <v>3</v>
      </c>
      <c r="L213" s="3">
        <f>売上一覧[[#This Row],[価格]]*売上一覧[[#This Row],[数量]]</f>
        <v>8400</v>
      </c>
    </row>
    <row r="214" spans="2:12" x14ac:dyDescent="0.45">
      <c r="B214" s="1">
        <v>212</v>
      </c>
      <c r="C214" s="2">
        <v>44193</v>
      </c>
      <c r="D214" s="1">
        <v>90011</v>
      </c>
      <c r="E214" s="1" t="str">
        <f>VLOOKUP(売上一覧[[#This Row],[会員番号]],会員[],2,FALSE)</f>
        <v>薙原　恵子</v>
      </c>
      <c r="F214" s="1">
        <f>VLOOKUP(売上一覧[[#This Row],[会員番号]],会員[],9,FALSE)</f>
        <v>48</v>
      </c>
      <c r="G214" s="1" t="s">
        <v>28</v>
      </c>
      <c r="H214" s="1" t="str">
        <f>VLOOKUP(売上一覧[[#This Row],[商品番号]],商品[],2,FALSE)</f>
        <v>毎日1分！美白パック（10枚入り）</v>
      </c>
      <c r="I214" s="1" t="str">
        <f>VLOOKUP(売上一覧[[#This Row],[商品番号]],商品[],3,FALSE)</f>
        <v>フェイスケア</v>
      </c>
      <c r="J214" s="3">
        <f>VLOOKUP(売上一覧[[#This Row],[商品番号]],商品[],5,FALSE)</f>
        <v>2700</v>
      </c>
      <c r="K214" s="1">
        <v>1</v>
      </c>
      <c r="L214" s="3">
        <f>売上一覧[[#This Row],[価格]]*売上一覧[[#This Row],[数量]]</f>
        <v>2700</v>
      </c>
    </row>
    <row r="215" spans="2:12" x14ac:dyDescent="0.45">
      <c r="B215" s="1">
        <v>213</v>
      </c>
      <c r="C215" s="2">
        <v>44193</v>
      </c>
      <c r="D215" s="1">
        <v>90015</v>
      </c>
      <c r="E215" s="1" t="str">
        <f>VLOOKUP(売上一覧[[#This Row],[会員番号]],会員[],2,FALSE)</f>
        <v>三上　久美</v>
      </c>
      <c r="F215" s="1">
        <f>VLOOKUP(売上一覧[[#This Row],[会員番号]],会員[],9,FALSE)</f>
        <v>55</v>
      </c>
      <c r="G215" s="1" t="s">
        <v>26</v>
      </c>
      <c r="H215" s="1" t="str">
        <f>VLOOKUP(売上一覧[[#This Row],[商品番号]],商品[],2,FALSE)</f>
        <v>セルライト撃退！</v>
      </c>
      <c r="I215" s="1" t="str">
        <f>VLOOKUP(売上一覧[[#This Row],[商品番号]],商品[],3,FALSE)</f>
        <v>スリム器具</v>
      </c>
      <c r="J215" s="3">
        <f>VLOOKUP(売上一覧[[#This Row],[商品番号]],商品[],5,FALSE)</f>
        <v>8500</v>
      </c>
      <c r="K215" s="1">
        <v>2</v>
      </c>
      <c r="L215" s="3">
        <f>売上一覧[[#This Row],[価格]]*売上一覧[[#This Row],[数量]]</f>
        <v>17000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B2D1-E252-4980-A010-4F8EDFBB38EE}">
  <dimension ref="B1:F23"/>
  <sheetViews>
    <sheetView workbookViewId="0"/>
  </sheetViews>
  <sheetFormatPr defaultColWidth="9" defaultRowHeight="18" x14ac:dyDescent="0.45"/>
  <cols>
    <col min="1" max="1" width="3.59765625" style="1" customWidth="1"/>
    <col min="2" max="2" width="11.69921875" style="1" bestFit="1" customWidth="1"/>
    <col min="3" max="3" width="33" style="1" bestFit="1" customWidth="1"/>
    <col min="4" max="4" width="15.09765625" style="1" bestFit="1" customWidth="1"/>
    <col min="5" max="5" width="10.5" style="1" bestFit="1" customWidth="1"/>
    <col min="6" max="6" width="8.59765625" style="1" customWidth="1"/>
    <col min="7" max="16384" width="9" style="1"/>
  </cols>
  <sheetData>
    <row r="1" spans="2:6" ht="19.8" x14ac:dyDescent="0.45">
      <c r="B1" s="4" t="s">
        <v>1</v>
      </c>
    </row>
    <row r="3" spans="2:6" x14ac:dyDescent="0.45">
      <c r="B3" s="6" t="s">
        <v>96</v>
      </c>
      <c r="C3" s="6" t="s">
        <v>97</v>
      </c>
      <c r="D3" s="6" t="s">
        <v>98</v>
      </c>
      <c r="E3" s="6" t="s">
        <v>102</v>
      </c>
      <c r="F3" s="6" t="s">
        <v>99</v>
      </c>
    </row>
    <row r="4" spans="2:6" x14ac:dyDescent="0.45">
      <c r="B4" s="1" t="s">
        <v>10</v>
      </c>
      <c r="C4" s="1" t="s">
        <v>11</v>
      </c>
      <c r="D4" s="1" t="s">
        <v>5</v>
      </c>
      <c r="E4" s="2">
        <v>43862</v>
      </c>
      <c r="F4" s="3">
        <v>5000</v>
      </c>
    </row>
    <row r="5" spans="2:6" x14ac:dyDescent="0.45">
      <c r="B5" s="1" t="s">
        <v>15</v>
      </c>
      <c r="C5" s="1" t="s">
        <v>16</v>
      </c>
      <c r="D5" s="1" t="s">
        <v>5</v>
      </c>
      <c r="E5" s="2">
        <v>43862</v>
      </c>
      <c r="F5" s="3">
        <v>3500</v>
      </c>
    </row>
    <row r="6" spans="2:6" x14ac:dyDescent="0.45">
      <c r="B6" s="1" t="s">
        <v>27</v>
      </c>
      <c r="C6" s="1" t="s">
        <v>103</v>
      </c>
      <c r="D6" s="1" t="s">
        <v>5</v>
      </c>
      <c r="E6" s="2">
        <v>43891</v>
      </c>
      <c r="F6" s="3">
        <v>2800</v>
      </c>
    </row>
    <row r="7" spans="2:6" x14ac:dyDescent="0.45">
      <c r="B7" s="1" t="s">
        <v>17</v>
      </c>
      <c r="C7" s="1" t="s">
        <v>104</v>
      </c>
      <c r="D7" s="1" t="s">
        <v>5</v>
      </c>
      <c r="E7" s="2">
        <v>44044</v>
      </c>
      <c r="F7" s="3">
        <v>7800</v>
      </c>
    </row>
    <row r="8" spans="2:6" x14ac:dyDescent="0.45">
      <c r="B8" s="1" t="s">
        <v>3</v>
      </c>
      <c r="C8" s="1" t="s">
        <v>4</v>
      </c>
      <c r="D8" s="1" t="s">
        <v>5</v>
      </c>
      <c r="E8" s="2">
        <v>44044</v>
      </c>
      <c r="F8" s="3">
        <v>5500</v>
      </c>
    </row>
    <row r="9" spans="2:6" x14ac:dyDescent="0.45">
      <c r="B9" s="1" t="s">
        <v>30</v>
      </c>
      <c r="C9" s="1" t="s">
        <v>105</v>
      </c>
      <c r="D9" s="1" t="s">
        <v>114</v>
      </c>
      <c r="E9" s="2">
        <v>43374</v>
      </c>
      <c r="F9" s="3">
        <v>2000</v>
      </c>
    </row>
    <row r="10" spans="2:6" x14ac:dyDescent="0.45">
      <c r="B10" s="1" t="s">
        <v>6</v>
      </c>
      <c r="C10" s="1" t="s">
        <v>106</v>
      </c>
      <c r="D10" s="1" t="s">
        <v>114</v>
      </c>
      <c r="E10" s="2">
        <v>43282</v>
      </c>
      <c r="F10" s="3">
        <v>1700</v>
      </c>
    </row>
    <row r="11" spans="2:6" x14ac:dyDescent="0.45">
      <c r="B11" s="1" t="s">
        <v>20</v>
      </c>
      <c r="C11" s="1" t="s">
        <v>107</v>
      </c>
      <c r="D11" s="1" t="s">
        <v>114</v>
      </c>
      <c r="E11" s="2">
        <v>43891</v>
      </c>
      <c r="F11" s="3">
        <v>3200</v>
      </c>
    </row>
    <row r="12" spans="2:6" x14ac:dyDescent="0.45">
      <c r="B12" s="1" t="s">
        <v>29</v>
      </c>
      <c r="C12" s="1" t="s">
        <v>108</v>
      </c>
      <c r="D12" s="1" t="s">
        <v>114</v>
      </c>
      <c r="E12" s="2">
        <v>43952</v>
      </c>
      <c r="F12" s="3">
        <v>2800</v>
      </c>
    </row>
    <row r="13" spans="2:6" x14ac:dyDescent="0.45">
      <c r="B13" s="1" t="s">
        <v>21</v>
      </c>
      <c r="C13" s="1" t="s">
        <v>22</v>
      </c>
      <c r="D13" s="1" t="s">
        <v>9</v>
      </c>
      <c r="E13" s="2">
        <v>43862</v>
      </c>
      <c r="F13" s="3">
        <v>2800</v>
      </c>
    </row>
    <row r="14" spans="2:6" x14ac:dyDescent="0.45">
      <c r="B14" s="1" t="s">
        <v>12</v>
      </c>
      <c r="C14" s="1" t="s">
        <v>13</v>
      </c>
      <c r="D14" s="1" t="s">
        <v>9</v>
      </c>
      <c r="E14" s="2">
        <v>43862</v>
      </c>
      <c r="F14" s="3">
        <v>2800</v>
      </c>
    </row>
    <row r="15" spans="2:6" x14ac:dyDescent="0.45">
      <c r="B15" s="1" t="s">
        <v>28</v>
      </c>
      <c r="C15" s="1" t="s">
        <v>109</v>
      </c>
      <c r="D15" s="1" t="s">
        <v>9</v>
      </c>
      <c r="E15" s="2">
        <v>43891</v>
      </c>
      <c r="F15" s="3">
        <v>2700</v>
      </c>
    </row>
    <row r="16" spans="2:6" x14ac:dyDescent="0.45">
      <c r="B16" s="1" t="s">
        <v>31</v>
      </c>
      <c r="C16" s="1" t="s">
        <v>110</v>
      </c>
      <c r="D16" s="1" t="s">
        <v>9</v>
      </c>
      <c r="E16" s="2">
        <v>43922</v>
      </c>
      <c r="F16" s="3">
        <v>5000</v>
      </c>
    </row>
    <row r="17" spans="2:6" x14ac:dyDescent="0.45">
      <c r="B17" s="1" t="s">
        <v>7</v>
      </c>
      <c r="C17" s="1" t="s">
        <v>8</v>
      </c>
      <c r="D17" s="1" t="s">
        <v>9</v>
      </c>
      <c r="E17" s="2">
        <v>43556</v>
      </c>
      <c r="F17" s="3">
        <v>10000</v>
      </c>
    </row>
    <row r="18" spans="2:6" x14ac:dyDescent="0.45">
      <c r="B18" s="1" t="s">
        <v>18</v>
      </c>
      <c r="C18" s="1" t="s">
        <v>19</v>
      </c>
      <c r="D18" s="1" t="s">
        <v>115</v>
      </c>
      <c r="E18" s="2">
        <v>43313</v>
      </c>
      <c r="F18" s="3">
        <v>5600</v>
      </c>
    </row>
    <row r="19" spans="2:6" x14ac:dyDescent="0.45">
      <c r="B19" s="1" t="s">
        <v>23</v>
      </c>
      <c r="C19" s="1" t="s">
        <v>111</v>
      </c>
      <c r="D19" s="1" t="s">
        <v>115</v>
      </c>
      <c r="E19" s="2">
        <v>43497</v>
      </c>
      <c r="F19" s="3">
        <v>3500</v>
      </c>
    </row>
    <row r="20" spans="2:6" x14ac:dyDescent="0.45">
      <c r="B20" s="1" t="s">
        <v>14</v>
      </c>
      <c r="C20" s="1" t="s">
        <v>112</v>
      </c>
      <c r="D20" s="1" t="s">
        <v>115</v>
      </c>
      <c r="E20" s="2">
        <v>43922</v>
      </c>
      <c r="F20" s="3">
        <v>4500</v>
      </c>
    </row>
    <row r="21" spans="2:6" x14ac:dyDescent="0.45">
      <c r="B21" s="1" t="s">
        <v>24</v>
      </c>
      <c r="C21" s="1" t="s">
        <v>25</v>
      </c>
      <c r="D21" s="1" t="s">
        <v>115</v>
      </c>
      <c r="E21" s="2">
        <v>43862</v>
      </c>
      <c r="F21" s="3">
        <v>12800</v>
      </c>
    </row>
    <row r="22" spans="2:6" x14ac:dyDescent="0.45">
      <c r="B22" s="1" t="s">
        <v>26</v>
      </c>
      <c r="C22" s="1" t="s">
        <v>113</v>
      </c>
      <c r="D22" s="1" t="s">
        <v>115</v>
      </c>
      <c r="E22" s="2">
        <v>44013</v>
      </c>
      <c r="F22" s="3">
        <v>8500</v>
      </c>
    </row>
    <row r="23" spans="2:6" x14ac:dyDescent="0.45">
      <c r="B23" s="1" t="s">
        <v>32</v>
      </c>
      <c r="C23" s="1" t="s">
        <v>33</v>
      </c>
      <c r="D23" s="1" t="s">
        <v>115</v>
      </c>
      <c r="E23" s="2">
        <v>44044</v>
      </c>
      <c r="F23" s="3">
        <v>9800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349D-B949-4161-B0F9-E17D9841A13C}">
  <dimension ref="B1:J23"/>
  <sheetViews>
    <sheetView zoomScaleNormal="100" workbookViewId="0"/>
  </sheetViews>
  <sheetFormatPr defaultColWidth="9" defaultRowHeight="18" x14ac:dyDescent="0.45"/>
  <cols>
    <col min="1" max="1" width="3.59765625" style="1" customWidth="1"/>
    <col min="2" max="2" width="11.69921875" style="1" bestFit="1" customWidth="1"/>
    <col min="3" max="3" width="13" style="1" bestFit="1" customWidth="1"/>
    <col min="4" max="5" width="10" style="1" customWidth="1"/>
    <col min="6" max="6" width="8.796875"/>
    <col min="7" max="7" width="37.8984375" style="1" bestFit="1" customWidth="1"/>
    <col min="8" max="9" width="16.8984375" style="1" bestFit="1" customWidth="1"/>
    <col min="10" max="10" width="17.5" style="1" bestFit="1" customWidth="1"/>
    <col min="11" max="16384" width="9" style="1"/>
  </cols>
  <sheetData>
    <row r="1" spans="2:10" ht="19.8" x14ac:dyDescent="0.45">
      <c r="B1" s="4" t="s">
        <v>34</v>
      </c>
      <c r="F1" s="1"/>
    </row>
    <row r="2" spans="2:10" x14ac:dyDescent="0.45">
      <c r="F2" s="1"/>
    </row>
    <row r="3" spans="2:10" x14ac:dyDescent="0.45">
      <c r="B3" s="6" t="s">
        <v>83</v>
      </c>
      <c r="C3" s="6" t="s">
        <v>84</v>
      </c>
      <c r="D3" s="6" t="s">
        <v>88</v>
      </c>
      <c r="E3" s="6" t="s">
        <v>89</v>
      </c>
      <c r="F3" s="6" t="s">
        <v>35</v>
      </c>
      <c r="G3" s="6" t="s">
        <v>85</v>
      </c>
      <c r="H3" s="6" t="s">
        <v>86</v>
      </c>
      <c r="I3" s="6" t="s">
        <v>87</v>
      </c>
      <c r="J3" s="6" t="s">
        <v>92</v>
      </c>
    </row>
    <row r="4" spans="2:10" x14ac:dyDescent="0.45">
      <c r="B4" s="1">
        <v>90001</v>
      </c>
      <c r="C4" s="1" t="s">
        <v>63</v>
      </c>
      <c r="D4" s="1" t="s">
        <v>90</v>
      </c>
      <c r="E4" s="1" t="s">
        <v>91</v>
      </c>
      <c r="F4" s="1" t="s">
        <v>36</v>
      </c>
      <c r="G4" s="1" t="s">
        <v>64</v>
      </c>
      <c r="H4" s="1" t="s">
        <v>37</v>
      </c>
      <c r="I4" s="2">
        <v>22773</v>
      </c>
      <c r="J4" s="5">
        <f>DATEDIF(会員[[#This Row],[生年月日]],"2021/4/1","Y")</f>
        <v>58</v>
      </c>
    </row>
    <row r="5" spans="2:10" x14ac:dyDescent="0.45">
      <c r="B5" s="1">
        <v>90002</v>
      </c>
      <c r="C5" s="1" t="s">
        <v>116</v>
      </c>
      <c r="F5" s="1" t="s">
        <v>38</v>
      </c>
      <c r="G5" s="1" t="s">
        <v>65</v>
      </c>
      <c r="H5" s="1" t="s">
        <v>39</v>
      </c>
      <c r="I5" s="2">
        <v>20611</v>
      </c>
      <c r="J5" s="5">
        <f>DATEDIF(会員[[#This Row],[生年月日]],"2021/4/1","Y")</f>
        <v>64</v>
      </c>
    </row>
    <row r="6" spans="2:10" x14ac:dyDescent="0.45">
      <c r="B6" s="1">
        <v>90003</v>
      </c>
      <c r="C6" s="1" t="s">
        <v>117</v>
      </c>
      <c r="F6" s="1" t="s">
        <v>40</v>
      </c>
      <c r="G6" s="1" t="s">
        <v>66</v>
      </c>
      <c r="H6" s="1" t="s">
        <v>41</v>
      </c>
      <c r="I6" s="2">
        <v>28965</v>
      </c>
      <c r="J6" s="5">
        <f>DATEDIF(会員[[#This Row],[生年月日]],"2021/4/1","Y")</f>
        <v>41</v>
      </c>
    </row>
    <row r="7" spans="2:10" x14ac:dyDescent="0.45">
      <c r="B7" s="1">
        <v>90004</v>
      </c>
      <c r="C7" s="1" t="s">
        <v>118</v>
      </c>
      <c r="F7" s="1" t="s">
        <v>42</v>
      </c>
      <c r="G7" s="1" t="s">
        <v>67</v>
      </c>
      <c r="H7" s="1" t="s">
        <v>41</v>
      </c>
      <c r="I7" s="2">
        <v>30309</v>
      </c>
      <c r="J7" s="5">
        <f>DATEDIF(会員[[#This Row],[生年月日]],"2021/4/1","Y")</f>
        <v>38</v>
      </c>
    </row>
    <row r="8" spans="2:10" x14ac:dyDescent="0.45">
      <c r="B8" s="1">
        <v>90005</v>
      </c>
      <c r="C8" s="1" t="s">
        <v>119</v>
      </c>
      <c r="F8" s="1" t="s">
        <v>43</v>
      </c>
      <c r="G8" s="1" t="s">
        <v>68</v>
      </c>
      <c r="H8" s="1" t="s">
        <v>41</v>
      </c>
      <c r="I8" s="2">
        <v>22035</v>
      </c>
      <c r="J8" s="5">
        <f>DATEDIF(会員[[#This Row],[生年月日]],"2021/4/1","Y")</f>
        <v>60</v>
      </c>
    </row>
    <row r="9" spans="2:10" x14ac:dyDescent="0.45">
      <c r="B9" s="1">
        <v>90006</v>
      </c>
      <c r="C9" s="1" t="s">
        <v>120</v>
      </c>
      <c r="F9" s="1" t="s">
        <v>44</v>
      </c>
      <c r="G9" s="1" t="s">
        <v>69</v>
      </c>
      <c r="H9" s="1" t="s">
        <v>37</v>
      </c>
      <c r="I9" s="2">
        <v>33006</v>
      </c>
      <c r="J9" s="5">
        <f>DATEDIF(会員[[#This Row],[生年月日]],"2021/4/1","Y")</f>
        <v>30</v>
      </c>
    </row>
    <row r="10" spans="2:10" x14ac:dyDescent="0.45">
      <c r="B10" s="1">
        <v>90007</v>
      </c>
      <c r="C10" s="1" t="s">
        <v>121</v>
      </c>
      <c r="F10" s="1" t="s">
        <v>36</v>
      </c>
      <c r="G10" s="1" t="s">
        <v>64</v>
      </c>
      <c r="H10" s="1" t="s">
        <v>45</v>
      </c>
      <c r="I10" s="2">
        <v>17767</v>
      </c>
      <c r="J10" s="5">
        <f>DATEDIF(会員[[#This Row],[生年月日]],"2021/4/1","Y")</f>
        <v>72</v>
      </c>
    </row>
    <row r="11" spans="2:10" x14ac:dyDescent="0.45">
      <c r="B11" s="1">
        <v>90008</v>
      </c>
      <c r="C11" s="1" t="s">
        <v>122</v>
      </c>
      <c r="F11" s="1" t="s">
        <v>46</v>
      </c>
      <c r="G11" s="1" t="s">
        <v>70</v>
      </c>
      <c r="H11" s="1" t="s">
        <v>41</v>
      </c>
      <c r="I11" s="2">
        <v>27012</v>
      </c>
      <c r="J11" s="5">
        <f>DATEDIF(会員[[#This Row],[生年月日]],"2021/4/1","Y")</f>
        <v>47</v>
      </c>
    </row>
    <row r="12" spans="2:10" x14ac:dyDescent="0.45">
      <c r="B12" s="1">
        <v>90009</v>
      </c>
      <c r="C12" s="1" t="s">
        <v>123</v>
      </c>
      <c r="F12" s="1" t="s">
        <v>47</v>
      </c>
      <c r="G12" s="1" t="s">
        <v>71</v>
      </c>
      <c r="H12" s="1" t="s">
        <v>48</v>
      </c>
      <c r="I12" s="2">
        <v>34790</v>
      </c>
      <c r="J12" s="5">
        <f>DATEDIF(会員[[#This Row],[生年月日]],"2021/4/1","Y")</f>
        <v>26</v>
      </c>
    </row>
    <row r="13" spans="2:10" x14ac:dyDescent="0.45">
      <c r="B13" s="1">
        <v>90011</v>
      </c>
      <c r="C13" s="1" t="s">
        <v>124</v>
      </c>
      <c r="F13" s="1" t="s">
        <v>49</v>
      </c>
      <c r="G13" s="1" t="s">
        <v>72</v>
      </c>
      <c r="H13" s="1" t="s">
        <v>41</v>
      </c>
      <c r="I13" s="2">
        <v>26532</v>
      </c>
      <c r="J13" s="5">
        <f>DATEDIF(会員[[#This Row],[生年月日]],"2021/4/1","Y")</f>
        <v>48</v>
      </c>
    </row>
    <row r="14" spans="2:10" x14ac:dyDescent="0.45">
      <c r="B14" s="1">
        <v>90012</v>
      </c>
      <c r="C14" s="1" t="s">
        <v>125</v>
      </c>
      <c r="F14" s="1" t="s">
        <v>50</v>
      </c>
      <c r="G14" s="1" t="s">
        <v>73</v>
      </c>
      <c r="H14" s="1" t="s">
        <v>41</v>
      </c>
      <c r="I14" s="2">
        <v>33480</v>
      </c>
      <c r="J14" s="5">
        <f>DATEDIF(会員[[#This Row],[生年月日]],"2021/4/1","Y")</f>
        <v>29</v>
      </c>
    </row>
    <row r="15" spans="2:10" x14ac:dyDescent="0.45">
      <c r="B15" s="1">
        <v>90013</v>
      </c>
      <c r="C15" s="1" t="s">
        <v>126</v>
      </c>
      <c r="F15" s="1" t="s">
        <v>51</v>
      </c>
      <c r="G15" s="1" t="s">
        <v>74</v>
      </c>
      <c r="H15" s="1" t="s">
        <v>48</v>
      </c>
      <c r="I15" s="2">
        <v>28346</v>
      </c>
      <c r="J15" s="5">
        <f>DATEDIF(会員[[#This Row],[生年月日]],"2021/4/1","Y")</f>
        <v>43</v>
      </c>
    </row>
    <row r="16" spans="2:10" x14ac:dyDescent="0.45">
      <c r="B16" s="1">
        <v>90014</v>
      </c>
      <c r="C16" s="1" t="s">
        <v>127</v>
      </c>
      <c r="F16" s="1" t="s">
        <v>52</v>
      </c>
      <c r="G16" s="1" t="s">
        <v>75</v>
      </c>
      <c r="H16" s="1" t="s">
        <v>53</v>
      </c>
      <c r="I16" s="2">
        <v>21376</v>
      </c>
      <c r="J16" s="5">
        <f>DATEDIF(会員[[#This Row],[生年月日]],"2021/4/1","Y")</f>
        <v>62</v>
      </c>
    </row>
    <row r="17" spans="2:10" x14ac:dyDescent="0.45">
      <c r="B17" s="1">
        <v>90015</v>
      </c>
      <c r="C17" s="1" t="s">
        <v>128</v>
      </c>
      <c r="F17" s="1" t="s">
        <v>54</v>
      </c>
      <c r="G17" s="1" t="s">
        <v>76</v>
      </c>
      <c r="H17" s="1" t="s">
        <v>55</v>
      </c>
      <c r="I17" s="2">
        <v>24150</v>
      </c>
      <c r="J17" s="5">
        <f>DATEDIF(会員[[#This Row],[生年月日]],"2021/4/1","Y")</f>
        <v>55</v>
      </c>
    </row>
    <row r="18" spans="2:10" x14ac:dyDescent="0.45">
      <c r="B18" s="1">
        <v>90016</v>
      </c>
      <c r="C18" s="1" t="s">
        <v>129</v>
      </c>
      <c r="F18" s="1" t="s">
        <v>56</v>
      </c>
      <c r="G18" s="1" t="s">
        <v>77</v>
      </c>
      <c r="H18" s="1" t="s">
        <v>41</v>
      </c>
      <c r="I18" s="2">
        <v>33310</v>
      </c>
      <c r="J18" s="5">
        <f>DATEDIF(会員[[#This Row],[生年月日]],"2021/4/1","Y")</f>
        <v>30</v>
      </c>
    </row>
    <row r="19" spans="2:10" x14ac:dyDescent="0.45">
      <c r="B19" s="1">
        <v>90017</v>
      </c>
      <c r="C19" s="1" t="s">
        <v>130</v>
      </c>
      <c r="F19" s="1" t="s">
        <v>57</v>
      </c>
      <c r="G19" s="1" t="s">
        <v>78</v>
      </c>
      <c r="H19" s="1" t="s">
        <v>58</v>
      </c>
      <c r="I19" s="2">
        <v>26160</v>
      </c>
      <c r="J19" s="5">
        <f>DATEDIF(会員[[#This Row],[生年月日]],"2021/4/1","Y")</f>
        <v>49</v>
      </c>
    </row>
    <row r="20" spans="2:10" x14ac:dyDescent="0.45">
      <c r="B20" s="1">
        <v>90018</v>
      </c>
      <c r="C20" s="1" t="s">
        <v>131</v>
      </c>
      <c r="F20" s="1" t="s">
        <v>59</v>
      </c>
      <c r="G20" s="1" t="s">
        <v>79</v>
      </c>
      <c r="H20" s="1" t="s">
        <v>48</v>
      </c>
      <c r="I20" s="2">
        <v>34752</v>
      </c>
      <c r="J20" s="5">
        <f>DATEDIF(会員[[#This Row],[生年月日]],"2021/4/1","Y")</f>
        <v>26</v>
      </c>
    </row>
    <row r="21" spans="2:10" x14ac:dyDescent="0.45">
      <c r="B21" s="1">
        <v>90019</v>
      </c>
      <c r="C21" s="1" t="s">
        <v>132</v>
      </c>
      <c r="F21" s="1" t="s">
        <v>60</v>
      </c>
      <c r="G21" s="1" t="s">
        <v>80</v>
      </c>
      <c r="H21" s="1" t="s">
        <v>41</v>
      </c>
      <c r="I21" s="2">
        <v>29834</v>
      </c>
      <c r="J21" s="5">
        <f>DATEDIF(会員[[#This Row],[生年月日]],"2021/4/1","Y")</f>
        <v>39</v>
      </c>
    </row>
    <row r="22" spans="2:10" x14ac:dyDescent="0.45">
      <c r="B22" s="1">
        <v>90020</v>
      </c>
      <c r="C22" s="1" t="s">
        <v>133</v>
      </c>
      <c r="F22" s="1" t="s">
        <v>61</v>
      </c>
      <c r="G22" s="1" t="s">
        <v>81</v>
      </c>
      <c r="H22" s="1" t="s">
        <v>48</v>
      </c>
      <c r="I22" s="2">
        <v>21856</v>
      </c>
      <c r="J22" s="5">
        <f>DATEDIF(会員[[#This Row],[生年月日]],"2021/4/1","Y")</f>
        <v>61</v>
      </c>
    </row>
    <row r="23" spans="2:10" x14ac:dyDescent="0.45">
      <c r="B23" s="1">
        <v>90021</v>
      </c>
      <c r="C23" s="1" t="s">
        <v>134</v>
      </c>
      <c r="F23" s="1" t="s">
        <v>62</v>
      </c>
      <c r="G23" s="1" t="s">
        <v>82</v>
      </c>
      <c r="H23" s="1" t="s">
        <v>41</v>
      </c>
      <c r="I23" s="2">
        <v>35632</v>
      </c>
      <c r="J23" s="5">
        <f>DATEDIF(会員[[#This Row],[生年月日]],"2021/4/1","Y")</f>
        <v>23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7796C-8DE7-4EA7-94C2-8BAC6DFC531F}">
  <dimension ref="A3:F23"/>
  <sheetViews>
    <sheetView workbookViewId="0"/>
  </sheetViews>
  <sheetFormatPr defaultRowHeight="18" x14ac:dyDescent="0.45"/>
  <cols>
    <col min="1" max="1" width="15.5" bestFit="1" customWidth="1"/>
    <col min="2" max="2" width="11.19921875" bestFit="1" customWidth="1"/>
    <col min="3" max="3" width="15.3984375" bestFit="1" customWidth="1"/>
    <col min="4" max="4" width="13.19921875" bestFit="1" customWidth="1"/>
    <col min="5" max="6" width="11.19921875" bestFit="1" customWidth="1"/>
  </cols>
  <sheetData>
    <row r="3" spans="1:6" x14ac:dyDescent="0.45">
      <c r="A3" s="7" t="s">
        <v>142</v>
      </c>
      <c r="B3" s="7" t="s">
        <v>137</v>
      </c>
    </row>
    <row r="4" spans="1:6" x14ac:dyDescent="0.45">
      <c r="A4" s="7" t="s">
        <v>135</v>
      </c>
      <c r="B4" t="s">
        <v>138</v>
      </c>
      <c r="C4" t="s">
        <v>139</v>
      </c>
      <c r="D4" t="s">
        <v>140</v>
      </c>
      <c r="E4" t="s">
        <v>141</v>
      </c>
      <c r="F4" t="s">
        <v>136</v>
      </c>
    </row>
    <row r="5" spans="1:6" x14ac:dyDescent="0.45">
      <c r="A5" s="8">
        <v>23</v>
      </c>
      <c r="B5" s="9">
        <v>11200</v>
      </c>
      <c r="C5" s="9">
        <v>3700</v>
      </c>
      <c r="D5" s="9">
        <v>2700</v>
      </c>
      <c r="E5" s="9">
        <v>16500</v>
      </c>
      <c r="F5" s="9">
        <v>34100</v>
      </c>
    </row>
    <row r="6" spans="1:6" x14ac:dyDescent="0.45">
      <c r="A6" s="8">
        <v>26</v>
      </c>
      <c r="B6" s="9">
        <v>63300</v>
      </c>
      <c r="C6" s="9">
        <v>34400</v>
      </c>
      <c r="D6" s="9">
        <v>30900</v>
      </c>
      <c r="E6" s="9">
        <v>21100</v>
      </c>
      <c r="F6" s="9">
        <v>149700</v>
      </c>
    </row>
    <row r="7" spans="1:6" x14ac:dyDescent="0.45">
      <c r="A7" s="8">
        <v>29</v>
      </c>
      <c r="B7" s="9">
        <v>98500</v>
      </c>
      <c r="C7" s="9"/>
      <c r="D7" s="9">
        <v>26100</v>
      </c>
      <c r="E7" s="9">
        <v>25800</v>
      </c>
      <c r="F7" s="9">
        <v>150400</v>
      </c>
    </row>
    <row r="8" spans="1:6" x14ac:dyDescent="0.45">
      <c r="A8" s="8">
        <v>30</v>
      </c>
      <c r="B8" s="9">
        <v>31800</v>
      </c>
      <c r="C8" s="9">
        <v>24800</v>
      </c>
      <c r="D8" s="9">
        <v>22100</v>
      </c>
      <c r="E8" s="9">
        <v>9800</v>
      </c>
      <c r="F8" s="9">
        <v>88500</v>
      </c>
    </row>
    <row r="9" spans="1:6" x14ac:dyDescent="0.45">
      <c r="A9" s="8">
        <v>38</v>
      </c>
      <c r="B9" s="9">
        <v>19100</v>
      </c>
      <c r="C9" s="9">
        <v>7300</v>
      </c>
      <c r="D9" s="9">
        <v>15000</v>
      </c>
      <c r="E9" s="9">
        <v>18400</v>
      </c>
      <c r="F9" s="9">
        <v>59800</v>
      </c>
    </row>
    <row r="10" spans="1:6" x14ac:dyDescent="0.45">
      <c r="A10" s="8">
        <v>39</v>
      </c>
      <c r="B10" s="9">
        <v>30800</v>
      </c>
      <c r="C10" s="9">
        <v>9000</v>
      </c>
      <c r="D10" s="9">
        <v>16200</v>
      </c>
      <c r="E10" s="9"/>
      <c r="F10" s="9">
        <v>56000</v>
      </c>
    </row>
    <row r="11" spans="1:6" x14ac:dyDescent="0.45">
      <c r="A11" s="8">
        <v>41</v>
      </c>
      <c r="B11" s="9">
        <v>96200</v>
      </c>
      <c r="C11" s="9">
        <v>2800</v>
      </c>
      <c r="D11" s="9">
        <v>5000</v>
      </c>
      <c r="E11" s="9">
        <v>45000</v>
      </c>
      <c r="F11" s="9">
        <v>149000</v>
      </c>
    </row>
    <row r="12" spans="1:6" x14ac:dyDescent="0.45">
      <c r="A12" s="8">
        <v>43</v>
      </c>
      <c r="B12" s="9">
        <v>35400</v>
      </c>
      <c r="C12" s="9"/>
      <c r="D12" s="9">
        <v>10600</v>
      </c>
      <c r="E12" s="9">
        <v>15000</v>
      </c>
      <c r="F12" s="9">
        <v>61000</v>
      </c>
    </row>
    <row r="13" spans="1:6" x14ac:dyDescent="0.45">
      <c r="A13" s="8">
        <v>47</v>
      </c>
      <c r="B13" s="9">
        <v>30900</v>
      </c>
      <c r="C13" s="9">
        <v>9300</v>
      </c>
      <c r="D13" s="9">
        <v>5600</v>
      </c>
      <c r="E13" s="9">
        <v>15600</v>
      </c>
      <c r="F13" s="9">
        <v>61400</v>
      </c>
    </row>
    <row r="14" spans="1:6" x14ac:dyDescent="0.45">
      <c r="A14" s="8">
        <v>48</v>
      </c>
      <c r="B14" s="9">
        <v>71200</v>
      </c>
      <c r="C14" s="9">
        <v>20000</v>
      </c>
      <c r="D14" s="9">
        <v>20400</v>
      </c>
      <c r="E14" s="9">
        <v>32000</v>
      </c>
      <c r="F14" s="9">
        <v>143600</v>
      </c>
    </row>
    <row r="15" spans="1:6" x14ac:dyDescent="0.45">
      <c r="A15" s="8">
        <v>49</v>
      </c>
      <c r="B15" s="9">
        <v>34000</v>
      </c>
      <c r="C15" s="9">
        <v>9600</v>
      </c>
      <c r="D15" s="9">
        <v>5500</v>
      </c>
      <c r="E15" s="9">
        <v>27800</v>
      </c>
      <c r="F15" s="9">
        <v>76900</v>
      </c>
    </row>
    <row r="16" spans="1:6" x14ac:dyDescent="0.45">
      <c r="A16" s="8">
        <v>55</v>
      </c>
      <c r="B16" s="9">
        <v>48100</v>
      </c>
      <c r="C16" s="9">
        <v>10000</v>
      </c>
      <c r="D16" s="9">
        <v>15500</v>
      </c>
      <c r="E16" s="9">
        <v>53200</v>
      </c>
      <c r="F16" s="9">
        <v>126800</v>
      </c>
    </row>
    <row r="17" spans="1:6" x14ac:dyDescent="0.45">
      <c r="A17" s="8">
        <v>58</v>
      </c>
      <c r="B17" s="9">
        <v>51100</v>
      </c>
      <c r="C17" s="9"/>
      <c r="D17" s="9">
        <v>34500</v>
      </c>
      <c r="E17" s="9">
        <v>5600</v>
      </c>
      <c r="F17" s="9">
        <v>91200</v>
      </c>
    </row>
    <row r="18" spans="1:6" x14ac:dyDescent="0.45">
      <c r="A18" s="8">
        <v>60</v>
      </c>
      <c r="B18" s="9">
        <v>48300</v>
      </c>
      <c r="C18" s="9">
        <v>1700</v>
      </c>
      <c r="D18" s="9">
        <v>10000</v>
      </c>
      <c r="E18" s="9">
        <v>11300</v>
      </c>
      <c r="F18" s="9">
        <v>71300</v>
      </c>
    </row>
    <row r="19" spans="1:6" x14ac:dyDescent="0.45">
      <c r="A19" s="8">
        <v>61</v>
      </c>
      <c r="B19" s="9">
        <v>25600</v>
      </c>
      <c r="C19" s="9">
        <v>13600</v>
      </c>
      <c r="D19" s="9">
        <v>27000</v>
      </c>
      <c r="E19" s="9">
        <v>16500</v>
      </c>
      <c r="F19" s="9">
        <v>82700</v>
      </c>
    </row>
    <row r="20" spans="1:6" x14ac:dyDescent="0.45">
      <c r="A20" s="8">
        <v>62</v>
      </c>
      <c r="B20" s="9">
        <v>37800</v>
      </c>
      <c r="C20" s="9">
        <v>8400</v>
      </c>
      <c r="D20" s="9">
        <v>15600</v>
      </c>
      <c r="E20" s="9">
        <v>2800</v>
      </c>
      <c r="F20" s="9">
        <v>64600</v>
      </c>
    </row>
    <row r="21" spans="1:6" x14ac:dyDescent="0.45">
      <c r="A21" s="8">
        <v>64</v>
      </c>
      <c r="B21" s="9">
        <v>61000</v>
      </c>
      <c r="C21" s="9">
        <v>2000</v>
      </c>
      <c r="D21" s="9">
        <v>8300</v>
      </c>
      <c r="E21" s="9">
        <v>18000</v>
      </c>
      <c r="F21" s="9">
        <v>89300</v>
      </c>
    </row>
    <row r="22" spans="1:6" x14ac:dyDescent="0.45">
      <c r="A22" s="8">
        <v>72</v>
      </c>
      <c r="B22" s="9">
        <v>38800</v>
      </c>
      <c r="C22" s="9"/>
      <c r="D22" s="9">
        <v>13400</v>
      </c>
      <c r="E22" s="9">
        <v>24400</v>
      </c>
      <c r="F22" s="9">
        <v>76600</v>
      </c>
    </row>
    <row r="23" spans="1:6" x14ac:dyDescent="0.45">
      <c r="A23" s="8" t="s">
        <v>136</v>
      </c>
      <c r="B23" s="9">
        <v>833100</v>
      </c>
      <c r="C23" s="9">
        <v>156600</v>
      </c>
      <c r="D23" s="9">
        <v>284400</v>
      </c>
      <c r="E23" s="9">
        <v>358800</v>
      </c>
      <c r="F23" s="9">
        <v>1632900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14139-1065-432D-9B55-7EB44F9178E9}">
  <dimension ref="A3:B8"/>
  <sheetViews>
    <sheetView workbookViewId="0"/>
  </sheetViews>
  <sheetFormatPr defaultRowHeight="18" x14ac:dyDescent="0.45"/>
  <cols>
    <col min="1" max="1" width="15.09765625" bestFit="1" customWidth="1"/>
    <col min="2" max="2" width="15.5" bestFit="1" customWidth="1"/>
  </cols>
  <sheetData>
    <row r="3" spans="1:2" x14ac:dyDescent="0.45">
      <c r="A3" s="7" t="s">
        <v>135</v>
      </c>
      <c r="B3" t="s">
        <v>146</v>
      </c>
    </row>
    <row r="4" spans="1:2" x14ac:dyDescent="0.45">
      <c r="A4" s="8" t="s">
        <v>138</v>
      </c>
      <c r="B4" s="9">
        <v>833100</v>
      </c>
    </row>
    <row r="5" spans="1:2" x14ac:dyDescent="0.45">
      <c r="A5" s="8" t="s">
        <v>139</v>
      </c>
      <c r="B5" s="9">
        <v>156600</v>
      </c>
    </row>
    <row r="6" spans="1:2" x14ac:dyDescent="0.45">
      <c r="A6" s="8" t="s">
        <v>140</v>
      </c>
      <c r="B6" s="9">
        <v>284400</v>
      </c>
    </row>
    <row r="7" spans="1:2" x14ac:dyDescent="0.45">
      <c r="A7" s="8" t="s">
        <v>141</v>
      </c>
      <c r="B7" s="9">
        <v>358800</v>
      </c>
    </row>
    <row r="8" spans="1:2" x14ac:dyDescent="0.45">
      <c r="A8" s="8" t="s">
        <v>136</v>
      </c>
      <c r="B8" s="9">
        <v>1632900</v>
      </c>
    </row>
  </sheetData>
  <phoneticPr fontId="2"/>
  <pageMargins left="0.7" right="0.7" top="0.75" bottom="0.75" header="0.3" footer="0.3"/>
  <pageSetup paperSize="9" orientation="portrait" horizontalDpi="360" verticalDpi="36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CA1FA-1E76-47A2-B4B2-DDA7E2F86A98}">
  <dimension ref="A1:F6"/>
  <sheetViews>
    <sheetView workbookViewId="0">
      <pivotSelection pane="bottomRight" showHeader="1" click="2" r:id="rId1">
        <pivotArea type="origin" dataOnly="0" labelOnly="1" outline="0" fieldPosition="0"/>
      </pivotSelection>
    </sheetView>
  </sheetViews>
  <sheetFormatPr defaultRowHeight="18" x14ac:dyDescent="0.45"/>
  <cols>
    <col min="1" max="1" width="14.5" bestFit="1" customWidth="1"/>
    <col min="2" max="2" width="10.59765625" bestFit="1" customWidth="1"/>
    <col min="3" max="3" width="14" bestFit="1" customWidth="1"/>
    <col min="4" max="4" width="12.296875" bestFit="1" customWidth="1"/>
    <col min="5" max="5" width="10.296875" bestFit="1" customWidth="1"/>
    <col min="6" max="6" width="9.8984375" bestFit="1" customWidth="1"/>
    <col min="7" max="7" width="5.59765625" customWidth="1"/>
  </cols>
  <sheetData>
    <row r="1" spans="1:6" x14ac:dyDescent="0.45">
      <c r="A1" s="7" t="s">
        <v>142</v>
      </c>
      <c r="B1" s="7" t="s">
        <v>137</v>
      </c>
    </row>
    <row r="2" spans="1:6" x14ac:dyDescent="0.45">
      <c r="A2" s="7" t="s">
        <v>135</v>
      </c>
      <c r="B2" t="s">
        <v>138</v>
      </c>
      <c r="C2" t="s">
        <v>139</v>
      </c>
      <c r="D2" t="s">
        <v>140</v>
      </c>
      <c r="E2" t="s">
        <v>141</v>
      </c>
      <c r="F2" t="s">
        <v>136</v>
      </c>
    </row>
    <row r="3" spans="1:6" x14ac:dyDescent="0.45">
      <c r="A3" s="8" t="s">
        <v>143</v>
      </c>
      <c r="B3" s="9">
        <v>291900</v>
      </c>
      <c r="C3" s="9">
        <v>53900</v>
      </c>
      <c r="D3" s="9">
        <v>104800</v>
      </c>
      <c r="E3" s="9">
        <v>130600</v>
      </c>
      <c r="F3" s="9">
        <v>581200</v>
      </c>
    </row>
    <row r="4" spans="1:6" x14ac:dyDescent="0.45">
      <c r="A4" s="8" t="s">
        <v>144</v>
      </c>
      <c r="B4" s="9">
        <v>253600</v>
      </c>
      <c r="C4" s="9">
        <v>50500</v>
      </c>
      <c r="D4" s="9">
        <v>76400</v>
      </c>
      <c r="E4" s="9">
        <v>108600</v>
      </c>
      <c r="F4" s="9">
        <v>489100</v>
      </c>
    </row>
    <row r="5" spans="1:6" x14ac:dyDescent="0.45">
      <c r="A5" s="8" t="s">
        <v>145</v>
      </c>
      <c r="B5" s="9">
        <v>287600</v>
      </c>
      <c r="C5" s="9">
        <v>52200</v>
      </c>
      <c r="D5" s="9">
        <v>103200</v>
      </c>
      <c r="E5" s="9">
        <v>119600</v>
      </c>
      <c r="F5" s="9">
        <v>562600</v>
      </c>
    </row>
    <row r="6" spans="1:6" x14ac:dyDescent="0.45">
      <c r="A6" s="8" t="s">
        <v>136</v>
      </c>
      <c r="B6" s="9">
        <v>833100</v>
      </c>
      <c r="C6" s="9">
        <v>156600</v>
      </c>
      <c r="D6" s="9">
        <v>284400</v>
      </c>
      <c r="E6" s="9">
        <v>358800</v>
      </c>
      <c r="F6" s="9">
        <v>1632900</v>
      </c>
    </row>
  </sheetData>
  <phoneticPr fontId="2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</vt:lpstr>
      <vt:lpstr>商品</vt:lpstr>
      <vt:lpstr>会員</vt:lpstr>
      <vt:lpstr>年齢別</vt:lpstr>
      <vt:lpstr>次期目標</vt:lpstr>
      <vt:lpstr>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2020-04-09T06:59:33Z</dcterms:created>
  <dcterms:modified xsi:type="dcterms:W3CDTF">2020-12-15T07:42:52Z</dcterms:modified>
</cp:coreProperties>
</file>