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esktop\藤木さんチェック対応\アップファイル\"/>
    </mc:Choice>
  </mc:AlternateContent>
  <xr:revisionPtr revIDLastSave="0" documentId="13_ncr:1_{AE81CA88-5F56-444C-9E80-23916B33CF24}" xr6:coauthVersionLast="36" xr6:coauthVersionMax="36" xr10:uidLastSave="{00000000-0000-0000-0000-000000000000}"/>
  <bookViews>
    <workbookView xWindow="0" yWindow="0" windowWidth="19200" windowHeight="7455" xr2:uid="{03D5B1DE-1D5D-4492-91F4-23D490B2903F}"/>
  </bookViews>
  <sheets>
    <sheet name="利用明細" sheetId="1" r:id="rId1"/>
    <sheet name="集計" sheetId="2" r:id="rId2"/>
    <sheet name="集計グラフ" sheetId="15" r:id="rId3"/>
    <sheet name="売上分析" sheetId="14" r:id="rId4"/>
    <sheet name="店舗一覧" sheetId="6" r:id="rId5"/>
    <sheet name="基本料金" sheetId="4" r:id="rId6"/>
  </sheets>
  <definedNames>
    <definedName name="管理番号">利用明細!$B$4:$B$101</definedName>
    <definedName name="車種">利用明細!$D$4:$D$101</definedName>
    <definedName name="利用年月日">利用明細!$C$4:$C$101</definedName>
    <definedName name="利用料金">利用明細!#REF!</definedName>
  </definedNames>
  <calcPr calcId="191029" calcOnSave="0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I5" i="1" s="1"/>
  <c r="H5" i="1"/>
  <c r="G6" i="1"/>
  <c r="H6" i="1"/>
  <c r="G7" i="1"/>
  <c r="H7" i="1"/>
  <c r="G8" i="1"/>
  <c r="I8" i="1" s="1"/>
  <c r="H8" i="1"/>
  <c r="G9" i="1"/>
  <c r="H9" i="1"/>
  <c r="G10" i="1"/>
  <c r="I10" i="1" s="1"/>
  <c r="H10" i="1"/>
  <c r="G11" i="1"/>
  <c r="H11" i="1"/>
  <c r="I11" i="1" s="1"/>
  <c r="G12" i="1"/>
  <c r="I12" i="1" s="1"/>
  <c r="H12" i="1"/>
  <c r="G13" i="1"/>
  <c r="H13" i="1"/>
  <c r="G14" i="1"/>
  <c r="H14" i="1"/>
  <c r="G15" i="1"/>
  <c r="H15" i="1"/>
  <c r="I15" i="1" s="1"/>
  <c r="G16" i="1"/>
  <c r="H16" i="1"/>
  <c r="I16" i="1"/>
  <c r="G17" i="1"/>
  <c r="I17" i="1" s="1"/>
  <c r="H17" i="1"/>
  <c r="G18" i="1"/>
  <c r="H18" i="1"/>
  <c r="G19" i="1"/>
  <c r="H19" i="1"/>
  <c r="G20" i="1"/>
  <c r="H20" i="1"/>
  <c r="I20" i="1"/>
  <c r="G21" i="1"/>
  <c r="H21" i="1"/>
  <c r="G22" i="1"/>
  <c r="H22" i="1"/>
  <c r="G23" i="1"/>
  <c r="H23" i="1"/>
  <c r="I23" i="1" s="1"/>
  <c r="G24" i="1"/>
  <c r="I24" i="1" s="1"/>
  <c r="H24" i="1"/>
  <c r="G25" i="1"/>
  <c r="I25" i="1" s="1"/>
  <c r="H25" i="1"/>
  <c r="G26" i="1"/>
  <c r="I26" i="1" s="1"/>
  <c r="H26" i="1"/>
  <c r="G27" i="1"/>
  <c r="H27" i="1"/>
  <c r="G28" i="1"/>
  <c r="I28" i="1" s="1"/>
  <c r="H28" i="1"/>
  <c r="G29" i="1"/>
  <c r="H29" i="1"/>
  <c r="G30" i="1"/>
  <c r="H30" i="1"/>
  <c r="G31" i="1"/>
  <c r="H31" i="1"/>
  <c r="I31" i="1" s="1"/>
  <c r="G32" i="1"/>
  <c r="H32" i="1"/>
  <c r="I32" i="1" s="1"/>
  <c r="G33" i="1"/>
  <c r="I33" i="1" s="1"/>
  <c r="H33" i="1"/>
  <c r="G34" i="1"/>
  <c r="I34" i="1" s="1"/>
  <c r="H34" i="1"/>
  <c r="G35" i="1"/>
  <c r="H35" i="1"/>
  <c r="G36" i="1"/>
  <c r="H36" i="1"/>
  <c r="I36" i="1"/>
  <c r="G37" i="1"/>
  <c r="H37" i="1"/>
  <c r="G38" i="1"/>
  <c r="H38" i="1"/>
  <c r="G39" i="1"/>
  <c r="H39" i="1"/>
  <c r="I39" i="1" s="1"/>
  <c r="G40" i="1"/>
  <c r="H40" i="1"/>
  <c r="I40" i="1" s="1"/>
  <c r="G41" i="1"/>
  <c r="I41" i="1" s="1"/>
  <c r="H41" i="1"/>
  <c r="G42" i="1"/>
  <c r="I42" i="1" s="1"/>
  <c r="H42" i="1"/>
  <c r="G43" i="1"/>
  <c r="H43" i="1"/>
  <c r="G44" i="1"/>
  <c r="I44" i="1" s="1"/>
  <c r="H44" i="1"/>
  <c r="G45" i="1"/>
  <c r="H45" i="1"/>
  <c r="G46" i="1"/>
  <c r="H46" i="1"/>
  <c r="G47" i="1"/>
  <c r="H47" i="1"/>
  <c r="I47" i="1" s="1"/>
  <c r="G48" i="1"/>
  <c r="I48" i="1" s="1"/>
  <c r="H48" i="1"/>
  <c r="G49" i="1"/>
  <c r="I49" i="1" s="1"/>
  <c r="H49" i="1"/>
  <c r="G50" i="1"/>
  <c r="I50" i="1" s="1"/>
  <c r="H50" i="1"/>
  <c r="G51" i="1"/>
  <c r="H51" i="1"/>
  <c r="G52" i="1"/>
  <c r="H52" i="1"/>
  <c r="I52" i="1"/>
  <c r="G53" i="1"/>
  <c r="H53" i="1"/>
  <c r="G54" i="1"/>
  <c r="H54" i="1"/>
  <c r="G55" i="1"/>
  <c r="H55" i="1"/>
  <c r="I55" i="1" s="1"/>
  <c r="G56" i="1"/>
  <c r="H56" i="1"/>
  <c r="I56" i="1" s="1"/>
  <c r="G57" i="1"/>
  <c r="I57" i="1" s="1"/>
  <c r="H57" i="1"/>
  <c r="G58" i="1"/>
  <c r="I58" i="1" s="1"/>
  <c r="H58" i="1"/>
  <c r="G59" i="1"/>
  <c r="H59" i="1"/>
  <c r="G60" i="1"/>
  <c r="I60" i="1" s="1"/>
  <c r="H60" i="1"/>
  <c r="G61" i="1"/>
  <c r="H61" i="1"/>
  <c r="G62" i="1"/>
  <c r="H62" i="1"/>
  <c r="G63" i="1"/>
  <c r="H63" i="1"/>
  <c r="I63" i="1" s="1"/>
  <c r="G64" i="1"/>
  <c r="I64" i="1" s="1"/>
  <c r="H64" i="1"/>
  <c r="G65" i="1"/>
  <c r="I65" i="1" s="1"/>
  <c r="H65" i="1"/>
  <c r="G66" i="1"/>
  <c r="I66" i="1" s="1"/>
  <c r="H66" i="1"/>
  <c r="G67" i="1"/>
  <c r="H67" i="1"/>
  <c r="G68" i="1"/>
  <c r="H68" i="1"/>
  <c r="I68" i="1"/>
  <c r="G69" i="1"/>
  <c r="H69" i="1"/>
  <c r="G70" i="1"/>
  <c r="H70" i="1"/>
  <c r="G71" i="1"/>
  <c r="H71" i="1"/>
  <c r="I71" i="1" s="1"/>
  <c r="G72" i="1"/>
  <c r="H72" i="1"/>
  <c r="I72" i="1" s="1"/>
  <c r="G73" i="1"/>
  <c r="I73" i="1" s="1"/>
  <c r="H73" i="1"/>
  <c r="G74" i="1"/>
  <c r="I74" i="1" s="1"/>
  <c r="H74" i="1"/>
  <c r="G75" i="1"/>
  <c r="H75" i="1"/>
  <c r="G76" i="1"/>
  <c r="I76" i="1" s="1"/>
  <c r="H76" i="1"/>
  <c r="G77" i="1"/>
  <c r="H77" i="1"/>
  <c r="G78" i="1"/>
  <c r="H78" i="1"/>
  <c r="G79" i="1"/>
  <c r="H79" i="1"/>
  <c r="I79" i="1" s="1"/>
  <c r="G80" i="1"/>
  <c r="I80" i="1" s="1"/>
  <c r="H80" i="1"/>
  <c r="G81" i="1"/>
  <c r="I81" i="1" s="1"/>
  <c r="H81" i="1"/>
  <c r="G82" i="1"/>
  <c r="I82" i="1" s="1"/>
  <c r="H82" i="1"/>
  <c r="G83" i="1"/>
  <c r="H83" i="1"/>
  <c r="G84" i="1"/>
  <c r="H84" i="1"/>
  <c r="I84" i="1"/>
  <c r="G85" i="1"/>
  <c r="H85" i="1"/>
  <c r="G86" i="1"/>
  <c r="H86" i="1"/>
  <c r="G87" i="1"/>
  <c r="H87" i="1"/>
  <c r="I87" i="1" s="1"/>
  <c r="G88" i="1"/>
  <c r="H88" i="1"/>
  <c r="I88" i="1" s="1"/>
  <c r="G89" i="1"/>
  <c r="I89" i="1" s="1"/>
  <c r="H89" i="1"/>
  <c r="G90" i="1"/>
  <c r="I90" i="1" s="1"/>
  <c r="H90" i="1"/>
  <c r="G91" i="1"/>
  <c r="H91" i="1"/>
  <c r="G92" i="1"/>
  <c r="I92" i="1" s="1"/>
  <c r="H92" i="1"/>
  <c r="G93" i="1"/>
  <c r="H93" i="1"/>
  <c r="G94" i="1"/>
  <c r="H94" i="1"/>
  <c r="G95" i="1"/>
  <c r="H95" i="1"/>
  <c r="I95" i="1" s="1"/>
  <c r="G96" i="1"/>
  <c r="I96" i="1" s="1"/>
  <c r="H96" i="1"/>
  <c r="G97" i="1"/>
  <c r="I97" i="1" s="1"/>
  <c r="H97" i="1"/>
  <c r="G98" i="1"/>
  <c r="I98" i="1" s="1"/>
  <c r="H98" i="1"/>
  <c r="G99" i="1"/>
  <c r="H99" i="1"/>
  <c r="G100" i="1"/>
  <c r="H100" i="1"/>
  <c r="I100" i="1"/>
  <c r="G101" i="1"/>
  <c r="H101" i="1"/>
  <c r="H4" i="1"/>
  <c r="G4" i="1"/>
  <c r="I4" i="1" s="1"/>
  <c r="I93" i="1" l="1"/>
  <c r="I91" i="1"/>
  <c r="I86" i="1"/>
  <c r="I77" i="1"/>
  <c r="I75" i="1"/>
  <c r="I70" i="1"/>
  <c r="I61" i="1"/>
  <c r="I59" i="1"/>
  <c r="I54" i="1"/>
  <c r="I45" i="1"/>
  <c r="I43" i="1"/>
  <c r="I38" i="1"/>
  <c r="I29" i="1"/>
  <c r="I27" i="1"/>
  <c r="I22" i="1"/>
  <c r="I13" i="1"/>
  <c r="I6" i="1"/>
  <c r="I18" i="1"/>
  <c r="I9" i="1"/>
  <c r="I7" i="1"/>
  <c r="I101" i="1"/>
  <c r="I99" i="1"/>
  <c r="I94" i="1"/>
  <c r="I85" i="1"/>
  <c r="I83" i="1"/>
  <c r="I78" i="1"/>
  <c r="I69" i="1"/>
  <c r="I67" i="1"/>
  <c r="I62" i="1"/>
  <c r="I53" i="1"/>
  <c r="I51" i="1"/>
  <c r="I46" i="1"/>
  <c r="I37" i="1"/>
  <c r="I35" i="1"/>
  <c r="I30" i="1"/>
  <c r="I21" i="1"/>
  <c r="I19" i="1"/>
  <c r="I14" i="1"/>
</calcChain>
</file>

<file path=xl/sharedStrings.xml><?xml version="1.0" encoding="utf-8"?>
<sst xmlns="http://schemas.openxmlformats.org/spreadsheetml/2006/main" count="269" uniqueCount="68">
  <si>
    <t>車種</t>
    <rPh sb="0" eb="2">
      <t>シャシュ</t>
    </rPh>
    <phoneticPr fontId="4"/>
  </si>
  <si>
    <t>軽乗用車</t>
    <rPh sb="0" eb="1">
      <t>ケイ</t>
    </rPh>
    <rPh sb="1" eb="4">
      <t>ジョウヨウシャ</t>
    </rPh>
    <phoneticPr fontId="4"/>
  </si>
  <si>
    <t>ワゴン車</t>
    <rPh sb="3" eb="4">
      <t>シャ</t>
    </rPh>
    <phoneticPr fontId="4"/>
  </si>
  <si>
    <t>車種別集計</t>
    <rPh sb="0" eb="3">
      <t>シャシュベツ</t>
    </rPh>
    <rPh sb="3" eb="5">
      <t>シュウケイ</t>
    </rPh>
    <phoneticPr fontId="4"/>
  </si>
  <si>
    <t>利用回数集計</t>
    <rPh sb="0" eb="2">
      <t>リヨウ</t>
    </rPh>
    <rPh sb="2" eb="4">
      <t>カイスウ</t>
    </rPh>
    <rPh sb="4" eb="6">
      <t>シュウケイ</t>
    </rPh>
    <phoneticPr fontId="4"/>
  </si>
  <si>
    <t>4月</t>
    <rPh sb="1" eb="2">
      <t>ガツ</t>
    </rPh>
    <phoneticPr fontId="4"/>
  </si>
  <si>
    <t>管理番号</t>
    <rPh sb="0" eb="2">
      <t>カンリ</t>
    </rPh>
    <rPh sb="2" eb="4">
      <t>バンゴウ</t>
    </rPh>
    <phoneticPr fontId="3"/>
  </si>
  <si>
    <t>利用年月日</t>
    <rPh sb="0" eb="2">
      <t>リヨウ</t>
    </rPh>
    <rPh sb="2" eb="5">
      <t>ネンガッピ</t>
    </rPh>
    <phoneticPr fontId="3"/>
  </si>
  <si>
    <t>車種</t>
    <rPh sb="0" eb="2">
      <t>シャシュ</t>
    </rPh>
    <phoneticPr fontId="3"/>
  </si>
  <si>
    <t>利用料金</t>
    <rPh sb="0" eb="2">
      <t>リヨウ</t>
    </rPh>
    <rPh sb="2" eb="4">
      <t>リョウキン</t>
    </rPh>
    <phoneticPr fontId="3"/>
  </si>
  <si>
    <t>軽乗用車</t>
    <rPh sb="0" eb="1">
      <t>ケイ</t>
    </rPh>
    <rPh sb="1" eb="4">
      <t>ジョウヨウシャ</t>
    </rPh>
    <phoneticPr fontId="3"/>
  </si>
  <si>
    <t>ワゴン車</t>
    <rPh sb="3" eb="4">
      <t>シャ</t>
    </rPh>
    <phoneticPr fontId="3"/>
  </si>
  <si>
    <t>乗用車エコ</t>
    <rPh sb="0" eb="3">
      <t>ジョウヨウシャ</t>
    </rPh>
    <phoneticPr fontId="3"/>
  </si>
  <si>
    <t>基本料金</t>
    <rPh sb="0" eb="2">
      <t>キホン</t>
    </rPh>
    <rPh sb="2" eb="4">
      <t>リョウキン</t>
    </rPh>
    <phoneticPr fontId="3"/>
  </si>
  <si>
    <t>クラス</t>
    <phoneticPr fontId="3"/>
  </si>
  <si>
    <t>定員</t>
    <rPh sb="0" eb="2">
      <t>テイイン</t>
    </rPh>
    <phoneticPr fontId="3"/>
  </si>
  <si>
    <t>延長料金
（1時間単位）</t>
    <rPh sb="0" eb="2">
      <t>エンチョウ</t>
    </rPh>
    <rPh sb="2" eb="4">
      <t>リョウキン</t>
    </rPh>
    <rPh sb="7" eb="9">
      <t>ジカン</t>
    </rPh>
    <rPh sb="9" eb="11">
      <t>タンイ</t>
    </rPh>
    <phoneticPr fontId="3"/>
  </si>
  <si>
    <t>K</t>
    <phoneticPr fontId="3"/>
  </si>
  <si>
    <t>J-S</t>
    <phoneticPr fontId="3"/>
  </si>
  <si>
    <t>乗用車スタンダード</t>
    <rPh sb="0" eb="3">
      <t>ジョウヨウシャ</t>
    </rPh>
    <phoneticPr fontId="3"/>
  </si>
  <si>
    <t>J-E</t>
    <phoneticPr fontId="3"/>
  </si>
  <si>
    <t>W</t>
    <phoneticPr fontId="3"/>
  </si>
  <si>
    <t>&gt;=2021/4/1</t>
    <phoneticPr fontId="4"/>
  </si>
  <si>
    <t>&lt;2021/5/1</t>
    <phoneticPr fontId="4"/>
  </si>
  <si>
    <t>&gt;=2021/5/1</t>
    <phoneticPr fontId="4"/>
  </si>
  <si>
    <t>&lt;2021/6/1</t>
    <phoneticPr fontId="4"/>
  </si>
  <si>
    <t>&gt;=2021/6/1</t>
    <phoneticPr fontId="4"/>
  </si>
  <si>
    <t>&lt;2021/7/1</t>
    <phoneticPr fontId="4"/>
  </si>
  <si>
    <t>行ラベル</t>
  </si>
  <si>
    <t>合計 / 利用料金</t>
  </si>
  <si>
    <t>総計</t>
  </si>
  <si>
    <t>リピーター</t>
  </si>
  <si>
    <t>利用区分</t>
    <rPh sb="0" eb="4">
      <t>リヨウクブン</t>
    </rPh>
    <phoneticPr fontId="3"/>
  </si>
  <si>
    <t>ワゴン車</t>
  </si>
  <si>
    <t>軽乗用車</t>
  </si>
  <si>
    <t>現地営業所</t>
    <rPh sb="0" eb="2">
      <t>ゲンチ</t>
    </rPh>
    <rPh sb="2" eb="5">
      <t>エイギョウショ</t>
    </rPh>
    <phoneticPr fontId="3"/>
  </si>
  <si>
    <t>（808）XXX-XXXX</t>
    <phoneticPr fontId="3"/>
  </si>
  <si>
    <t>オアフ島</t>
    <rPh sb="3" eb="4">
      <t>トウ</t>
    </rPh>
    <phoneticPr fontId="3"/>
  </si>
  <si>
    <t>星崎</t>
    <rPh sb="0" eb="2">
      <t>ホシザキ</t>
    </rPh>
    <phoneticPr fontId="3"/>
  </si>
  <si>
    <t>岩下</t>
    <rPh sb="0" eb="2">
      <t>イワシタ</t>
    </rPh>
    <phoneticPr fontId="3"/>
  </si>
  <si>
    <t>所在地</t>
    <rPh sb="0" eb="3">
      <t>ショザイチ</t>
    </rPh>
    <phoneticPr fontId="3"/>
  </si>
  <si>
    <t>店名</t>
    <rPh sb="0" eb="2">
      <t>テンメイ</t>
    </rPh>
    <phoneticPr fontId="3"/>
  </si>
  <si>
    <t>ホノルル空港店</t>
    <rPh sb="4" eb="6">
      <t>クウコウ</t>
    </rPh>
    <rPh sb="6" eb="7">
      <t>テン</t>
    </rPh>
    <phoneticPr fontId="3"/>
  </si>
  <si>
    <t>ワイキキ店</t>
    <rPh sb="4" eb="5">
      <t>テン</t>
    </rPh>
    <phoneticPr fontId="3"/>
  </si>
  <si>
    <t>電話番号</t>
    <rPh sb="0" eb="4">
      <t>デンワバンゴウ</t>
    </rPh>
    <phoneticPr fontId="3"/>
  </si>
  <si>
    <t>担当</t>
    <rPh sb="0" eb="2">
      <t>タントウ</t>
    </rPh>
    <phoneticPr fontId="3"/>
  </si>
  <si>
    <t>場所</t>
    <rPh sb="0" eb="2">
      <t>バショ</t>
    </rPh>
    <phoneticPr fontId="3"/>
  </si>
  <si>
    <t>ホノルル空港
　・到着ターミナル向かい</t>
    <rPh sb="4" eb="6">
      <t>クウコウ</t>
    </rPh>
    <rPh sb="9" eb="11">
      <t>トウチャク</t>
    </rPh>
    <rPh sb="16" eb="17">
      <t>ム</t>
    </rPh>
    <phoneticPr fontId="3"/>
  </si>
  <si>
    <t>ワイキキビーチホテル
　・インフォメーション日本語カウンター内</t>
    <rPh sb="22" eb="25">
      <t>ニホンゴ</t>
    </rPh>
    <rPh sb="30" eb="31">
      <t>ナイ</t>
    </rPh>
    <phoneticPr fontId="3"/>
  </si>
  <si>
    <t>レンタカー利用明細</t>
    <rPh sb="5" eb="7">
      <t>リヨウ</t>
    </rPh>
    <rPh sb="7" eb="9">
      <t>メイサイ</t>
    </rPh>
    <phoneticPr fontId="3"/>
  </si>
  <si>
    <t>レンタカー店舗一覧</t>
    <rPh sb="5" eb="9">
      <t>テンポイチラン</t>
    </rPh>
    <phoneticPr fontId="3"/>
  </si>
  <si>
    <t>5月</t>
  </si>
  <si>
    <t>6月</t>
  </si>
  <si>
    <t>新規</t>
    <rPh sb="0" eb="2">
      <t>シンキ</t>
    </rPh>
    <phoneticPr fontId="3"/>
  </si>
  <si>
    <t>新規</t>
    <rPh sb="0" eb="2">
      <t>シンキ</t>
    </rPh>
    <phoneticPr fontId="3"/>
  </si>
  <si>
    <t>乗用車プレミアム</t>
    <rPh sb="0" eb="3">
      <t>ジョウヨウシャ</t>
    </rPh>
    <phoneticPr fontId="3"/>
  </si>
  <si>
    <t>J-P</t>
    <phoneticPr fontId="3"/>
  </si>
  <si>
    <t>契約時間（ｈ）</t>
    <rPh sb="0" eb="2">
      <t>ケイヤク</t>
    </rPh>
    <rPh sb="2" eb="4">
      <t>ジカン</t>
    </rPh>
    <phoneticPr fontId="3"/>
  </si>
  <si>
    <t>延長時間（h）</t>
    <rPh sb="0" eb="2">
      <t>エンチョウ</t>
    </rPh>
    <rPh sb="2" eb="4">
      <t>ジカン</t>
    </rPh>
    <phoneticPr fontId="3"/>
  </si>
  <si>
    <t>乗用車プレミアム</t>
  </si>
  <si>
    <t>乗用車スタンダード</t>
  </si>
  <si>
    <t>乗用車エコ</t>
  </si>
  <si>
    <t>延長料金</t>
    <rPh sb="0" eb="4">
      <t>エンチョウリョウキン</t>
    </rPh>
    <phoneticPr fontId="3"/>
  </si>
  <si>
    <t>乗用車プレミアム</t>
    <rPh sb="0" eb="3">
      <t>ジョウヨウシャ</t>
    </rPh>
    <phoneticPr fontId="4"/>
  </si>
  <si>
    <t>乗用車スタンダード</t>
    <rPh sb="0" eb="3">
      <t>ジョウヨウシャ</t>
    </rPh>
    <phoneticPr fontId="4"/>
  </si>
  <si>
    <t>乗用車エコ</t>
    <rPh sb="0" eb="3">
      <t>ジョウヨウシャ</t>
    </rPh>
    <phoneticPr fontId="4"/>
  </si>
  <si>
    <t>契約料金</t>
    <rPh sb="0" eb="2">
      <t>ケイヤク</t>
    </rPh>
    <rPh sb="2" eb="4">
      <t>リョウキン</t>
    </rPh>
    <phoneticPr fontId="3"/>
  </si>
  <si>
    <t>売上合計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</si>
</sst>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_-\$* #,##0_ ;_-\$* \-#,##0\ ;_-\$* &quot;-&quot;_ ;_-@_ "/>
    <numFmt numFmtId="177" formatCode="[$¥-411]#,##0.00;[$¥-411]#,##0.00"/>
    <numFmt numFmtId="178" formatCode="0&quot;時&quot;&quot;間&quot;&quot;コ&quot;&quot;ー&quot;&quot;ス&quot;"/>
    <numFmt numFmtId="179" formatCode="_-[$$-409]* #,##0.00_ ;_-[$$-409]* \-#,##0.00\ ;_-[$$-409]* &quot;-&quot;??_ ;_-@_ "/>
    <numFmt numFmtId="180" formatCode="#,##0_ 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rgb="FF000000"/>
      <name val="游ゴシック"/>
      <family val="3"/>
      <charset val="128"/>
    </font>
    <font>
      <b/>
      <sz val="14"/>
      <color rgb="FF000000"/>
      <name val="游ゴシック"/>
      <family val="3"/>
      <charset val="128"/>
    </font>
    <font>
      <sz val="10"/>
      <color rgb="FF00000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E084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56" fontId="2" fillId="0" borderId="1" xfId="0" applyNumberFormat="1" applyFont="1" applyBorder="1">
      <alignment vertical="center"/>
    </xf>
    <xf numFmtId="0" fontId="6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38" fontId="2" fillId="0" borderId="1" xfId="1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pivotButton="1">
      <alignment vertical="center"/>
    </xf>
    <xf numFmtId="177" fontId="2" fillId="0" borderId="0" xfId="0" applyNumberFormat="1" applyFont="1">
      <alignment vertical="center"/>
    </xf>
    <xf numFmtId="176" fontId="2" fillId="0" borderId="1" xfId="1" applyNumberFormat="1" applyFont="1" applyFill="1" applyBorder="1">
      <alignment vertical="center"/>
    </xf>
    <xf numFmtId="178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79" fontId="2" fillId="0" borderId="1" xfId="2" applyNumberFormat="1" applyFont="1" applyBorder="1">
      <alignment vertical="center"/>
    </xf>
    <xf numFmtId="0" fontId="5" fillId="2" borderId="1" xfId="0" applyFont="1" applyFill="1" applyBorder="1" applyAlignment="1">
      <alignment horizontal="centerContinuous" vertical="center"/>
    </xf>
    <xf numFmtId="0" fontId="2" fillId="0" borderId="1" xfId="0" applyFont="1" applyBorder="1" applyAlignment="1">
      <alignment vertical="center" wrapText="1"/>
    </xf>
    <xf numFmtId="180" fontId="0" fillId="0" borderId="0" xfId="0" applyNumberForma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[mogi4-project6.xlsx]集計グラフ!ピボットテーブル6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集計グラフ!$B$1</c:f>
              <c:strCache>
                <c:ptCount val="1"/>
                <c:pt idx="0">
                  <c:v>集計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集計グラフ!$A$2:$A$4</c:f>
              <c:strCache>
                <c:ptCount val="2"/>
                <c:pt idx="0">
                  <c:v>ワゴン車</c:v>
                </c:pt>
                <c:pt idx="1">
                  <c:v>軽乗用車</c:v>
                </c:pt>
              </c:strCache>
            </c:strRef>
          </c:cat>
          <c:val>
            <c:numRef>
              <c:f>集計グラフ!$B$2:$B$4</c:f>
              <c:numCache>
                <c:formatCode>#,##0_ </c:formatCode>
                <c:ptCount val="2"/>
                <c:pt idx="0">
                  <c:v>2984</c:v>
                </c:pt>
                <c:pt idx="1">
                  <c:v>3625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45-4DC2-B29E-919E8CECD1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23691488"/>
        <c:axId val="1220281344"/>
      </c:barChart>
      <c:catAx>
        <c:axId val="1223691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20281344"/>
        <c:crosses val="autoZero"/>
        <c:auto val="1"/>
        <c:lblAlgn val="ctr"/>
        <c:lblOffset val="100"/>
        <c:noMultiLvlLbl val="0"/>
      </c:catAx>
      <c:valAx>
        <c:axId val="122028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23691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11</xdr:col>
      <xdr:colOff>0</xdr:colOff>
      <xdr:row>13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46F7530-9B56-4FDA-9191-57E2476459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富士太郎" refreshedDate="44173.732975925923" createdVersion="6" refreshedVersion="6" minRefreshableVersion="3" recordCount="98" xr:uid="{CC2FD5B6-83D8-4C16-BF72-B64DC3ED4F28}">
  <cacheSource type="worksheet">
    <worksheetSource ref="B3:J101" sheet="利用明細"/>
  </cacheSource>
  <cacheFields count="10">
    <cacheField name="管理番号" numFmtId="0">
      <sharedItems containsSemiMixedTypes="0" containsString="0" containsNumber="1" containsInteger="1" minValue="2021049974" maxValue="2021050071"/>
    </cacheField>
    <cacheField name="利用年月日" numFmtId="56">
      <sharedItems containsSemiMixedTypes="0" containsNonDate="0" containsDate="1" containsString="0" minDate="2021-04-01T00:00:00" maxDate="2021-07-01T00:00:00" count="86">
        <d v="2021-04-01T00:00:00"/>
        <d v="2021-04-05T00:00:00"/>
        <d v="2021-04-06T00:00:00"/>
        <d v="2021-04-07T00:00:00"/>
        <d v="2021-04-08T00:00:00"/>
        <d v="2021-04-09T00:00:00"/>
        <d v="2021-04-10T00:00:00"/>
        <d v="2021-04-11T00:00:00"/>
        <d v="2021-04-12T00:00:00"/>
        <d v="2021-04-13T00:00:00"/>
        <d v="2021-04-14T00:00:00"/>
        <d v="2021-04-15T00:00:00"/>
        <d v="2021-04-16T00:00:00"/>
        <d v="2021-04-17T00:00:00"/>
        <d v="2021-04-18T00:00:00"/>
        <d v="2021-04-19T00:00:00"/>
        <d v="2021-04-20T00:00:00"/>
        <d v="2021-04-21T00:00:00"/>
        <d v="2021-04-22T00:00:00"/>
        <d v="2021-04-23T00:00:00"/>
        <d v="2021-04-24T00:00:00"/>
        <d v="2021-04-25T00:00:00"/>
        <d v="2021-04-26T00:00:00"/>
        <d v="2021-04-27T00:00:00"/>
        <d v="2021-04-28T00:00:00"/>
        <d v="2021-04-29T00:00:00"/>
        <d v="2021-04-30T00:00:00"/>
        <d v="2021-05-01T00:00:00"/>
        <d v="2021-05-02T00:00:00"/>
        <d v="2021-05-03T00:00:00"/>
        <d v="2021-05-04T00:00:00"/>
        <d v="2021-05-05T00:00:00"/>
        <d v="2021-05-08T00:00:00"/>
        <d v="2021-05-09T00:00:00"/>
        <d v="2021-05-10T00:00:00"/>
        <d v="2021-05-11T00:00:00"/>
        <d v="2021-05-12T00:00:00"/>
        <d v="2021-05-13T00:00:00"/>
        <d v="2021-05-14T00:00:00"/>
        <d v="2021-05-15T00:00:00"/>
        <d v="2021-05-16T00:00:00"/>
        <d v="2021-05-17T00:00:00"/>
        <d v="2021-05-18T00:00:00"/>
        <d v="2021-05-19T00:00:00"/>
        <d v="2021-05-20T00:00:00"/>
        <d v="2021-05-21T00:00:00"/>
        <d v="2021-05-22T00:00:00"/>
        <d v="2021-05-23T00:00:00"/>
        <d v="2021-05-24T00:00:00"/>
        <d v="2021-05-25T00:00:00"/>
        <d v="2021-05-26T00:00:00"/>
        <d v="2021-05-27T00:00:00"/>
        <d v="2021-05-28T00:00:00"/>
        <d v="2021-05-29T00:00:00"/>
        <d v="2021-05-30T00:00:00"/>
        <d v="2021-05-31T00:00:00"/>
        <d v="2021-06-01T00:00:00"/>
        <d v="2021-06-02T00:00:00"/>
        <d v="2021-06-03T00:00:00"/>
        <d v="2021-06-04T00:00:00"/>
        <d v="2021-06-05T00:00:00"/>
        <d v="2021-06-06T00:00:00"/>
        <d v="2021-06-07T00:00:00"/>
        <d v="2021-06-08T00:00:00"/>
        <d v="2021-06-09T00:00:00"/>
        <d v="2021-06-10T00:00:00"/>
        <d v="2021-06-11T00:00:00"/>
        <d v="2021-06-12T00:00:00"/>
        <d v="2021-06-13T00:00:00"/>
        <d v="2021-06-14T00:00:00"/>
        <d v="2021-06-15T00:00:00"/>
        <d v="2021-06-16T00:00:00"/>
        <d v="2021-06-17T00:00:00"/>
        <d v="2021-06-18T00:00:00"/>
        <d v="2021-06-19T00:00:00"/>
        <d v="2021-06-20T00:00:00"/>
        <d v="2021-06-21T00:00:00"/>
        <d v="2021-06-22T00:00:00"/>
        <d v="2021-06-23T00:00:00"/>
        <d v="2021-06-24T00:00:00"/>
        <d v="2021-06-25T00:00:00"/>
        <d v="2021-06-26T00:00:00"/>
        <d v="2021-06-27T00:00:00"/>
        <d v="2021-06-28T00:00:00"/>
        <d v="2021-06-29T00:00:00"/>
        <d v="2021-06-30T00:00:00"/>
      </sharedItems>
      <fieldGroup par="9" base="1">
        <rangePr groupBy="days" startDate="2021-04-01T00:00:00" endDate="2021-07-01T00:00:00"/>
        <groupItems count="368">
          <s v="&lt;2021/4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1/7/1"/>
        </groupItems>
      </fieldGroup>
    </cacheField>
    <cacheField name="車種" numFmtId="0">
      <sharedItems count="5">
        <s v="乗用車プレミアム"/>
        <s v="軽乗用車"/>
        <s v="乗用車スタンダード"/>
        <s v="ワゴン車"/>
        <s v="乗用車エコ"/>
      </sharedItems>
    </cacheField>
    <cacheField name="契約時間（ｈ）" numFmtId="0">
      <sharedItems containsSemiMixedTypes="0" containsString="0" containsNumber="1" containsInteger="1" minValue="12" maxValue="24"/>
    </cacheField>
    <cacheField name="延長時間（h）" numFmtId="0">
      <sharedItems containsSemiMixedTypes="0" containsString="0" containsNumber="1" containsInteger="1" minValue="-3" maxValue="22"/>
    </cacheField>
    <cacheField name="契約料金" numFmtId="179">
      <sharedItems containsSemiMixedTypes="0" containsString="0" containsNumber="1" containsInteger="1" minValue="63" maxValue="190"/>
    </cacheField>
    <cacheField name="延長料金" numFmtId="179">
      <sharedItems containsSemiMixedTypes="0" containsString="0" containsNumber="1" containsInteger="1" minValue="-57" maxValue="190"/>
    </cacheField>
    <cacheField name="利用料金" numFmtId="179">
      <sharedItems containsSemiMixedTypes="0" containsString="0" containsNumber="1" containsInteger="1" minValue="70" maxValue="371"/>
    </cacheField>
    <cacheField name="利用区分" numFmtId="0">
      <sharedItems count="2">
        <s v="新規"/>
        <s v="リピーター"/>
      </sharedItems>
    </cacheField>
    <cacheField name="月" numFmtId="0" databaseField="0">
      <fieldGroup base="1">
        <rangePr groupBy="months" startDate="2021-04-01T00:00:00" endDate="2021-07-01T00:00:00"/>
        <groupItems count="14">
          <s v="&lt;2021/4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1/7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8">
  <r>
    <n v="2021049974"/>
    <x v="0"/>
    <x v="0"/>
    <n v="12"/>
    <n v="1"/>
    <n v="154"/>
    <n v="19"/>
    <n v="173"/>
    <x v="0"/>
  </r>
  <r>
    <n v="2021049975"/>
    <x v="1"/>
    <x v="1"/>
    <n v="24"/>
    <n v="22"/>
    <n v="72"/>
    <n v="154"/>
    <n v="226"/>
    <x v="0"/>
  </r>
  <r>
    <n v="2021049976"/>
    <x v="2"/>
    <x v="2"/>
    <n v="24"/>
    <n v="0"/>
    <n v="135"/>
    <n v="0"/>
    <n v="135"/>
    <x v="0"/>
  </r>
  <r>
    <n v="2021049977"/>
    <x v="3"/>
    <x v="1"/>
    <n v="24"/>
    <n v="10"/>
    <n v="72"/>
    <n v="70"/>
    <n v="142"/>
    <x v="1"/>
  </r>
  <r>
    <n v="2021049978"/>
    <x v="4"/>
    <x v="3"/>
    <n v="24"/>
    <n v="9"/>
    <n v="190"/>
    <n v="171"/>
    <n v="361"/>
    <x v="1"/>
  </r>
  <r>
    <n v="2021049979"/>
    <x v="5"/>
    <x v="0"/>
    <n v="12"/>
    <n v="4"/>
    <n v="154"/>
    <n v="76"/>
    <n v="230"/>
    <x v="0"/>
  </r>
  <r>
    <n v="2021049980"/>
    <x v="6"/>
    <x v="1"/>
    <n v="24"/>
    <n v="9"/>
    <n v="72"/>
    <n v="63"/>
    <n v="135"/>
    <x v="1"/>
  </r>
  <r>
    <n v="2021049981"/>
    <x v="7"/>
    <x v="2"/>
    <n v="24"/>
    <n v="1"/>
    <n v="135"/>
    <n v="9"/>
    <n v="144"/>
    <x v="0"/>
  </r>
  <r>
    <n v="2021049982"/>
    <x v="8"/>
    <x v="0"/>
    <n v="24"/>
    <n v="6"/>
    <n v="181"/>
    <n v="114"/>
    <n v="295"/>
    <x v="1"/>
  </r>
  <r>
    <n v="2021049983"/>
    <x v="9"/>
    <x v="3"/>
    <n v="12"/>
    <n v="0"/>
    <n v="163"/>
    <n v="0"/>
    <n v="163"/>
    <x v="0"/>
  </r>
  <r>
    <n v="2021049984"/>
    <x v="10"/>
    <x v="1"/>
    <n v="12"/>
    <n v="2"/>
    <n v="63"/>
    <n v="14"/>
    <n v="77"/>
    <x v="0"/>
  </r>
  <r>
    <n v="2021049985"/>
    <x v="11"/>
    <x v="0"/>
    <n v="12"/>
    <n v="1"/>
    <n v="154"/>
    <n v="19"/>
    <n v="173"/>
    <x v="0"/>
  </r>
  <r>
    <n v="2021049986"/>
    <x v="12"/>
    <x v="1"/>
    <n v="24"/>
    <n v="22"/>
    <n v="72"/>
    <n v="154"/>
    <n v="226"/>
    <x v="1"/>
  </r>
  <r>
    <n v="2021049987"/>
    <x v="13"/>
    <x v="2"/>
    <n v="24"/>
    <n v="0"/>
    <n v="135"/>
    <n v="0"/>
    <n v="135"/>
    <x v="0"/>
  </r>
  <r>
    <n v="2021049988"/>
    <x v="14"/>
    <x v="1"/>
    <n v="24"/>
    <n v="10"/>
    <n v="72"/>
    <n v="70"/>
    <n v="142"/>
    <x v="1"/>
  </r>
  <r>
    <n v="2021049989"/>
    <x v="15"/>
    <x v="3"/>
    <n v="24"/>
    <n v="9"/>
    <n v="190"/>
    <n v="171"/>
    <n v="361"/>
    <x v="1"/>
  </r>
  <r>
    <n v="2021049990"/>
    <x v="16"/>
    <x v="0"/>
    <n v="12"/>
    <n v="4"/>
    <n v="154"/>
    <n v="76"/>
    <n v="230"/>
    <x v="0"/>
  </r>
  <r>
    <n v="2021049991"/>
    <x v="17"/>
    <x v="1"/>
    <n v="24"/>
    <n v="9"/>
    <n v="72"/>
    <n v="63"/>
    <n v="135"/>
    <x v="1"/>
  </r>
  <r>
    <n v="2021049992"/>
    <x v="18"/>
    <x v="2"/>
    <n v="24"/>
    <n v="1"/>
    <n v="135"/>
    <n v="9"/>
    <n v="144"/>
    <x v="0"/>
  </r>
  <r>
    <n v="2021049993"/>
    <x v="19"/>
    <x v="0"/>
    <n v="24"/>
    <n v="6"/>
    <n v="181"/>
    <n v="114"/>
    <n v="295"/>
    <x v="1"/>
  </r>
  <r>
    <n v="2021049994"/>
    <x v="20"/>
    <x v="3"/>
    <n v="12"/>
    <n v="-3"/>
    <n v="163"/>
    <n v="-57"/>
    <n v="106"/>
    <x v="0"/>
  </r>
  <r>
    <n v="2021049995"/>
    <x v="21"/>
    <x v="1"/>
    <n v="12"/>
    <n v="2"/>
    <n v="63"/>
    <n v="14"/>
    <n v="77"/>
    <x v="0"/>
  </r>
  <r>
    <n v="2021049996"/>
    <x v="22"/>
    <x v="2"/>
    <n v="12"/>
    <n v="4"/>
    <n v="108"/>
    <n v="36"/>
    <n v="144"/>
    <x v="0"/>
  </r>
  <r>
    <n v="2021049997"/>
    <x v="23"/>
    <x v="0"/>
    <n v="24"/>
    <n v="10"/>
    <n v="181"/>
    <n v="190"/>
    <n v="371"/>
    <x v="1"/>
  </r>
  <r>
    <n v="2021049998"/>
    <x v="24"/>
    <x v="4"/>
    <n v="12"/>
    <n v="4"/>
    <n v="90"/>
    <n v="56"/>
    <n v="146"/>
    <x v="0"/>
  </r>
  <r>
    <n v="2021049999"/>
    <x v="25"/>
    <x v="4"/>
    <n v="12"/>
    <n v="5"/>
    <n v="90"/>
    <n v="70"/>
    <n v="160"/>
    <x v="0"/>
  </r>
  <r>
    <n v="2021050000"/>
    <x v="26"/>
    <x v="1"/>
    <n v="12"/>
    <n v="2"/>
    <n v="63"/>
    <n v="14"/>
    <n v="77"/>
    <x v="0"/>
  </r>
  <r>
    <n v="2021050001"/>
    <x v="27"/>
    <x v="0"/>
    <n v="12"/>
    <n v="1"/>
    <n v="154"/>
    <n v="19"/>
    <n v="173"/>
    <x v="0"/>
  </r>
  <r>
    <n v="2021050002"/>
    <x v="28"/>
    <x v="1"/>
    <n v="24"/>
    <n v="22"/>
    <n v="72"/>
    <n v="154"/>
    <n v="226"/>
    <x v="1"/>
  </r>
  <r>
    <n v="2021050003"/>
    <x v="29"/>
    <x v="2"/>
    <n v="24"/>
    <n v="0"/>
    <n v="135"/>
    <n v="0"/>
    <n v="135"/>
    <x v="0"/>
  </r>
  <r>
    <n v="2021050004"/>
    <x v="29"/>
    <x v="1"/>
    <n v="24"/>
    <n v="10"/>
    <n v="72"/>
    <n v="70"/>
    <n v="142"/>
    <x v="1"/>
  </r>
  <r>
    <n v="2021050005"/>
    <x v="30"/>
    <x v="3"/>
    <n v="24"/>
    <n v="9"/>
    <n v="190"/>
    <n v="171"/>
    <n v="361"/>
    <x v="1"/>
  </r>
  <r>
    <n v="2021050006"/>
    <x v="30"/>
    <x v="0"/>
    <n v="12"/>
    <n v="4"/>
    <n v="154"/>
    <n v="76"/>
    <n v="230"/>
    <x v="0"/>
  </r>
  <r>
    <n v="2021050007"/>
    <x v="31"/>
    <x v="1"/>
    <n v="24"/>
    <n v="9"/>
    <n v="72"/>
    <n v="63"/>
    <n v="135"/>
    <x v="1"/>
  </r>
  <r>
    <n v="2021050008"/>
    <x v="31"/>
    <x v="2"/>
    <n v="24"/>
    <n v="1"/>
    <n v="135"/>
    <n v="9"/>
    <n v="144"/>
    <x v="0"/>
  </r>
  <r>
    <n v="2021050009"/>
    <x v="31"/>
    <x v="0"/>
    <n v="24"/>
    <n v="6"/>
    <n v="181"/>
    <n v="114"/>
    <n v="295"/>
    <x v="1"/>
  </r>
  <r>
    <n v="2021050010"/>
    <x v="32"/>
    <x v="3"/>
    <n v="12"/>
    <n v="0"/>
    <n v="163"/>
    <n v="0"/>
    <n v="163"/>
    <x v="0"/>
  </r>
  <r>
    <n v="2021050011"/>
    <x v="33"/>
    <x v="1"/>
    <n v="12"/>
    <n v="2"/>
    <n v="63"/>
    <n v="14"/>
    <n v="77"/>
    <x v="0"/>
  </r>
  <r>
    <n v="2021050012"/>
    <x v="34"/>
    <x v="2"/>
    <n v="12"/>
    <n v="4"/>
    <n v="108"/>
    <n v="36"/>
    <n v="144"/>
    <x v="0"/>
  </r>
  <r>
    <n v="2021050013"/>
    <x v="35"/>
    <x v="0"/>
    <n v="24"/>
    <n v="10"/>
    <n v="181"/>
    <n v="190"/>
    <n v="371"/>
    <x v="1"/>
  </r>
  <r>
    <n v="2021050014"/>
    <x v="36"/>
    <x v="4"/>
    <n v="12"/>
    <n v="4"/>
    <n v="90"/>
    <n v="56"/>
    <n v="146"/>
    <x v="0"/>
  </r>
  <r>
    <n v="2021050015"/>
    <x v="37"/>
    <x v="4"/>
    <n v="12"/>
    <n v="5"/>
    <n v="90"/>
    <n v="70"/>
    <n v="160"/>
    <x v="0"/>
  </r>
  <r>
    <n v="2021050016"/>
    <x v="38"/>
    <x v="1"/>
    <n v="12"/>
    <n v="2"/>
    <n v="63"/>
    <n v="14"/>
    <n v="77"/>
    <x v="0"/>
  </r>
  <r>
    <n v="2021050017"/>
    <x v="39"/>
    <x v="2"/>
    <n v="24"/>
    <n v="5"/>
    <n v="135"/>
    <n v="45"/>
    <n v="180"/>
    <x v="0"/>
  </r>
  <r>
    <n v="2021050018"/>
    <x v="40"/>
    <x v="1"/>
    <n v="12"/>
    <n v="6"/>
    <n v="63"/>
    <n v="42"/>
    <n v="105"/>
    <x v="0"/>
  </r>
  <r>
    <n v="2021050019"/>
    <x v="41"/>
    <x v="3"/>
    <n v="12"/>
    <n v="2"/>
    <n v="163"/>
    <n v="38"/>
    <n v="201"/>
    <x v="0"/>
  </r>
  <r>
    <n v="2021050020"/>
    <x v="41"/>
    <x v="0"/>
    <n v="24"/>
    <n v="2"/>
    <n v="181"/>
    <n v="38"/>
    <n v="219"/>
    <x v="0"/>
  </r>
  <r>
    <n v="2021050021"/>
    <x v="42"/>
    <x v="1"/>
    <n v="24"/>
    <n v="9"/>
    <n v="72"/>
    <n v="63"/>
    <n v="135"/>
    <x v="1"/>
  </r>
  <r>
    <n v="2021050022"/>
    <x v="43"/>
    <x v="2"/>
    <n v="24"/>
    <n v="7"/>
    <n v="135"/>
    <n v="63"/>
    <n v="198"/>
    <x v="1"/>
  </r>
  <r>
    <n v="2021050023"/>
    <x v="43"/>
    <x v="0"/>
    <n v="12"/>
    <n v="4"/>
    <n v="154"/>
    <n v="76"/>
    <n v="230"/>
    <x v="0"/>
  </r>
  <r>
    <n v="2021050024"/>
    <x v="44"/>
    <x v="4"/>
    <n v="12"/>
    <n v="3"/>
    <n v="90"/>
    <n v="42"/>
    <n v="132"/>
    <x v="0"/>
  </r>
  <r>
    <n v="2021050025"/>
    <x v="45"/>
    <x v="1"/>
    <n v="12"/>
    <n v="1"/>
    <n v="63"/>
    <n v="7"/>
    <n v="70"/>
    <x v="0"/>
  </r>
  <r>
    <n v="2021050026"/>
    <x v="46"/>
    <x v="2"/>
    <n v="24"/>
    <n v="9"/>
    <n v="135"/>
    <n v="81"/>
    <n v="216"/>
    <x v="1"/>
  </r>
  <r>
    <n v="2021050027"/>
    <x v="47"/>
    <x v="0"/>
    <n v="12"/>
    <n v="5"/>
    <n v="154"/>
    <n v="95"/>
    <n v="249"/>
    <x v="0"/>
  </r>
  <r>
    <n v="2021050028"/>
    <x v="47"/>
    <x v="0"/>
    <n v="12"/>
    <n v="1"/>
    <n v="154"/>
    <n v="19"/>
    <n v="173"/>
    <x v="0"/>
  </r>
  <r>
    <n v="2021050029"/>
    <x v="48"/>
    <x v="0"/>
    <n v="24"/>
    <n v="8"/>
    <n v="181"/>
    <n v="152"/>
    <n v="333"/>
    <x v="1"/>
  </r>
  <r>
    <n v="2021050030"/>
    <x v="49"/>
    <x v="1"/>
    <n v="24"/>
    <n v="1"/>
    <n v="72"/>
    <n v="7"/>
    <n v="79"/>
    <x v="0"/>
  </r>
  <r>
    <n v="2021050031"/>
    <x v="50"/>
    <x v="2"/>
    <n v="24"/>
    <n v="8"/>
    <n v="135"/>
    <n v="72"/>
    <n v="207"/>
    <x v="1"/>
  </r>
  <r>
    <n v="2021050032"/>
    <x v="50"/>
    <x v="1"/>
    <n v="12"/>
    <n v="1"/>
    <n v="63"/>
    <n v="7"/>
    <n v="70"/>
    <x v="0"/>
  </r>
  <r>
    <n v="2021050033"/>
    <x v="51"/>
    <x v="3"/>
    <n v="12"/>
    <n v="1"/>
    <n v="163"/>
    <n v="19"/>
    <n v="182"/>
    <x v="0"/>
  </r>
  <r>
    <n v="2021050034"/>
    <x v="52"/>
    <x v="0"/>
    <n v="24"/>
    <n v="0"/>
    <n v="181"/>
    <n v="0"/>
    <n v="181"/>
    <x v="0"/>
  </r>
  <r>
    <n v="2021050035"/>
    <x v="52"/>
    <x v="1"/>
    <n v="12"/>
    <n v="3"/>
    <n v="63"/>
    <n v="21"/>
    <n v="84"/>
    <x v="0"/>
  </r>
  <r>
    <n v="2021050036"/>
    <x v="53"/>
    <x v="2"/>
    <n v="12"/>
    <n v="4"/>
    <n v="108"/>
    <n v="36"/>
    <n v="144"/>
    <x v="0"/>
  </r>
  <r>
    <n v="2021050037"/>
    <x v="54"/>
    <x v="0"/>
    <n v="12"/>
    <n v="0"/>
    <n v="154"/>
    <n v="0"/>
    <n v="154"/>
    <x v="0"/>
  </r>
  <r>
    <n v="2021050038"/>
    <x v="54"/>
    <x v="3"/>
    <n v="24"/>
    <n v="9"/>
    <n v="190"/>
    <n v="171"/>
    <n v="361"/>
    <x v="1"/>
  </r>
  <r>
    <n v="2021050039"/>
    <x v="54"/>
    <x v="1"/>
    <n v="24"/>
    <n v="10"/>
    <n v="72"/>
    <n v="70"/>
    <n v="142"/>
    <x v="1"/>
  </r>
  <r>
    <n v="2021050040"/>
    <x v="55"/>
    <x v="2"/>
    <n v="12"/>
    <n v="7"/>
    <n v="108"/>
    <n v="63"/>
    <n v="171"/>
    <x v="0"/>
  </r>
  <r>
    <n v="2021050041"/>
    <x v="55"/>
    <x v="0"/>
    <n v="24"/>
    <n v="5"/>
    <n v="181"/>
    <n v="95"/>
    <n v="276"/>
    <x v="0"/>
  </r>
  <r>
    <n v="2021050042"/>
    <x v="56"/>
    <x v="0"/>
    <n v="12"/>
    <n v="1"/>
    <n v="154"/>
    <n v="19"/>
    <n v="173"/>
    <x v="0"/>
  </r>
  <r>
    <n v="2021050043"/>
    <x v="57"/>
    <x v="1"/>
    <n v="24"/>
    <n v="22"/>
    <n v="72"/>
    <n v="154"/>
    <n v="226"/>
    <x v="1"/>
  </r>
  <r>
    <n v="2021050044"/>
    <x v="58"/>
    <x v="2"/>
    <n v="24"/>
    <n v="0"/>
    <n v="135"/>
    <n v="0"/>
    <n v="135"/>
    <x v="0"/>
  </r>
  <r>
    <n v="2021050045"/>
    <x v="59"/>
    <x v="1"/>
    <n v="24"/>
    <n v="10"/>
    <n v="72"/>
    <n v="70"/>
    <n v="142"/>
    <x v="1"/>
  </r>
  <r>
    <n v="2021050046"/>
    <x v="60"/>
    <x v="3"/>
    <n v="24"/>
    <n v="9"/>
    <n v="190"/>
    <n v="171"/>
    <n v="361"/>
    <x v="1"/>
  </r>
  <r>
    <n v="2021050047"/>
    <x v="61"/>
    <x v="0"/>
    <n v="12"/>
    <n v="4"/>
    <n v="154"/>
    <n v="76"/>
    <n v="230"/>
    <x v="0"/>
  </r>
  <r>
    <n v="2021050048"/>
    <x v="62"/>
    <x v="1"/>
    <n v="24"/>
    <n v="9"/>
    <n v="72"/>
    <n v="63"/>
    <n v="135"/>
    <x v="1"/>
  </r>
  <r>
    <n v="2021050049"/>
    <x v="63"/>
    <x v="2"/>
    <n v="24"/>
    <n v="1"/>
    <n v="135"/>
    <n v="9"/>
    <n v="144"/>
    <x v="0"/>
  </r>
  <r>
    <n v="2021050050"/>
    <x v="64"/>
    <x v="0"/>
    <n v="24"/>
    <n v="6"/>
    <n v="181"/>
    <n v="114"/>
    <n v="295"/>
    <x v="1"/>
  </r>
  <r>
    <n v="2021050051"/>
    <x v="65"/>
    <x v="3"/>
    <n v="12"/>
    <n v="0"/>
    <n v="163"/>
    <n v="0"/>
    <n v="163"/>
    <x v="0"/>
  </r>
  <r>
    <n v="2021050052"/>
    <x v="66"/>
    <x v="1"/>
    <n v="12"/>
    <n v="2"/>
    <n v="63"/>
    <n v="14"/>
    <n v="77"/>
    <x v="0"/>
  </r>
  <r>
    <n v="2021050053"/>
    <x v="67"/>
    <x v="2"/>
    <n v="12"/>
    <n v="4"/>
    <n v="108"/>
    <n v="36"/>
    <n v="144"/>
    <x v="0"/>
  </r>
  <r>
    <n v="2021050054"/>
    <x v="68"/>
    <x v="0"/>
    <n v="24"/>
    <n v="10"/>
    <n v="181"/>
    <n v="190"/>
    <n v="371"/>
    <x v="1"/>
  </r>
  <r>
    <n v="2021050055"/>
    <x v="69"/>
    <x v="4"/>
    <n v="12"/>
    <n v="4"/>
    <n v="90"/>
    <n v="56"/>
    <n v="146"/>
    <x v="0"/>
  </r>
  <r>
    <n v="2021050056"/>
    <x v="70"/>
    <x v="4"/>
    <n v="12"/>
    <n v="5"/>
    <n v="90"/>
    <n v="70"/>
    <n v="160"/>
    <x v="0"/>
  </r>
  <r>
    <n v="2021050057"/>
    <x v="71"/>
    <x v="1"/>
    <n v="12"/>
    <n v="2"/>
    <n v="63"/>
    <n v="14"/>
    <n v="77"/>
    <x v="0"/>
  </r>
  <r>
    <n v="2021050058"/>
    <x v="72"/>
    <x v="2"/>
    <n v="24"/>
    <n v="5"/>
    <n v="135"/>
    <n v="45"/>
    <n v="180"/>
    <x v="0"/>
  </r>
  <r>
    <n v="2021050059"/>
    <x v="73"/>
    <x v="1"/>
    <n v="12"/>
    <n v="6"/>
    <n v="63"/>
    <n v="42"/>
    <n v="105"/>
    <x v="0"/>
  </r>
  <r>
    <n v="2021050060"/>
    <x v="74"/>
    <x v="3"/>
    <n v="12"/>
    <n v="2"/>
    <n v="163"/>
    <n v="38"/>
    <n v="201"/>
    <x v="0"/>
  </r>
  <r>
    <n v="2021050061"/>
    <x v="75"/>
    <x v="0"/>
    <n v="24"/>
    <n v="2"/>
    <n v="181"/>
    <n v="38"/>
    <n v="219"/>
    <x v="0"/>
  </r>
  <r>
    <n v="2021050062"/>
    <x v="76"/>
    <x v="1"/>
    <n v="24"/>
    <n v="9"/>
    <n v="72"/>
    <n v="63"/>
    <n v="135"/>
    <x v="1"/>
  </r>
  <r>
    <n v="2021050063"/>
    <x v="77"/>
    <x v="2"/>
    <n v="24"/>
    <n v="7"/>
    <n v="135"/>
    <n v="63"/>
    <n v="198"/>
    <x v="1"/>
  </r>
  <r>
    <n v="2021050064"/>
    <x v="78"/>
    <x v="0"/>
    <n v="12"/>
    <n v="4"/>
    <n v="154"/>
    <n v="76"/>
    <n v="230"/>
    <x v="0"/>
  </r>
  <r>
    <n v="2021050065"/>
    <x v="79"/>
    <x v="4"/>
    <n v="12"/>
    <n v="3"/>
    <n v="90"/>
    <n v="42"/>
    <n v="132"/>
    <x v="0"/>
  </r>
  <r>
    <n v="2021050066"/>
    <x v="80"/>
    <x v="1"/>
    <n v="12"/>
    <n v="1"/>
    <n v="63"/>
    <n v="7"/>
    <n v="70"/>
    <x v="0"/>
  </r>
  <r>
    <n v="2021050067"/>
    <x v="81"/>
    <x v="2"/>
    <n v="24"/>
    <n v="9"/>
    <n v="135"/>
    <n v="81"/>
    <n v="216"/>
    <x v="1"/>
  </r>
  <r>
    <n v="2021050068"/>
    <x v="82"/>
    <x v="0"/>
    <n v="12"/>
    <n v="5"/>
    <n v="154"/>
    <n v="95"/>
    <n v="249"/>
    <x v="0"/>
  </r>
  <r>
    <n v="2021050069"/>
    <x v="83"/>
    <x v="0"/>
    <n v="12"/>
    <n v="1"/>
    <n v="154"/>
    <n v="19"/>
    <n v="173"/>
    <x v="0"/>
  </r>
  <r>
    <n v="2021050070"/>
    <x v="84"/>
    <x v="0"/>
    <n v="24"/>
    <n v="8"/>
    <n v="181"/>
    <n v="152"/>
    <n v="333"/>
    <x v="1"/>
  </r>
  <r>
    <n v="2021050071"/>
    <x v="85"/>
    <x v="1"/>
    <n v="24"/>
    <n v="1"/>
    <n v="72"/>
    <n v="7"/>
    <n v="79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D7AE4B9-34E3-464D-827F-15753FDCB12C}" name="ピボットテーブル6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chartFormat="1">
  <location ref="A1:B4" firstHeaderRow="1" firstDataRow="1" firstDataCol="1"/>
  <pivotFields count="10">
    <pivotField showAll="0"/>
    <pivotField axis="axisRow" numFmtId="56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showAll="0">
      <items count="6">
        <item sd="0" x="3"/>
        <item sd="0" x="1"/>
        <item h="1" sd="0" x="4"/>
        <item h="1" sd="0" x="2"/>
        <item h="1" sd="0" x="0"/>
        <item t="default" sd="0"/>
      </items>
    </pivotField>
    <pivotField showAll="0"/>
    <pivotField showAll="0"/>
    <pivotField numFmtId="179" showAll="0"/>
    <pivotField numFmtId="179" showAll="0"/>
    <pivotField dataField="1" numFmtId="179" showAll="0"/>
    <pivotField axis="axisRow" showAll="0">
      <items count="3">
        <item sd="0" x="1"/>
        <item sd="0" x="0"/>
        <item t="default" sd="0"/>
      </items>
    </pivotField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 sd="0"/>
      </items>
    </pivotField>
  </pivotFields>
  <rowFields count="4">
    <field x="2"/>
    <field x="8"/>
    <field x="9"/>
    <field x="1"/>
  </rowFields>
  <rowItems count="3">
    <i>
      <x/>
    </i>
    <i>
      <x v="1"/>
    </i>
    <i t="grand">
      <x/>
    </i>
  </rowItems>
  <colItems count="1">
    <i/>
  </colItems>
  <dataFields count="1">
    <dataField name="合計 / 利用料金" fld="7" baseField="2" baseItem="0" numFmtId="18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F63BBEF-B16F-4BDC-B894-C4E3D140EB49}" name="ピボットテーブル5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9" firstHeaderRow="1" firstDataRow="1" firstDataCol="1"/>
  <pivotFields count="10">
    <pivotField showAll="0"/>
    <pivotField numFmtId="56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showAll="0">
      <items count="6">
        <item x="3"/>
        <item x="1"/>
        <item x="4"/>
        <item x="2"/>
        <item x="0"/>
        <item t="default"/>
      </items>
    </pivotField>
    <pivotField showAll="0"/>
    <pivotField showAll="0"/>
    <pivotField numFmtId="179" showAll="0"/>
    <pivotField numFmtId="179" showAll="0"/>
    <pivotField dataField="1" numFmtId="179" showAll="0"/>
    <pivotField showAll="0"/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売上合計" fld="7" baseField="2" baseItem="0" numFmtId="18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AD367-8F86-4ABC-B90D-C1D1107826D9}">
  <sheetPr>
    <tabColor theme="9"/>
  </sheetPr>
  <dimension ref="B1:J101"/>
  <sheetViews>
    <sheetView tabSelected="1" workbookViewId="0"/>
  </sheetViews>
  <sheetFormatPr defaultRowHeight="18.75" x14ac:dyDescent="0.4"/>
  <cols>
    <col min="1" max="1" width="3.625" style="1" customWidth="1"/>
    <col min="2" max="2" width="11.625" style="1" customWidth="1"/>
    <col min="3" max="3" width="11" style="1" customWidth="1"/>
    <col min="4" max="4" width="19.25" style="1" bestFit="1" customWidth="1"/>
    <col min="5" max="5" width="15.375" style="1" bestFit="1" customWidth="1"/>
    <col min="6" max="9" width="15.375" style="1" customWidth="1"/>
    <col min="10" max="10" width="15.375" style="1" bestFit="1" customWidth="1"/>
    <col min="11" max="16384" width="9" style="1"/>
  </cols>
  <sheetData>
    <row r="1" spans="2:10" ht="24" x14ac:dyDescent="0.4">
      <c r="B1" s="5" t="s">
        <v>49</v>
      </c>
    </row>
    <row r="3" spans="2:10" x14ac:dyDescent="0.4">
      <c r="B3" s="2" t="s">
        <v>6</v>
      </c>
      <c r="C3" s="2" t="s">
        <v>7</v>
      </c>
      <c r="D3" s="2" t="s">
        <v>8</v>
      </c>
      <c r="E3" s="2" t="s">
        <v>57</v>
      </c>
      <c r="F3" s="2" t="s">
        <v>58</v>
      </c>
      <c r="G3" s="2" t="s">
        <v>66</v>
      </c>
      <c r="H3" s="2" t="s">
        <v>62</v>
      </c>
      <c r="I3" s="2" t="s">
        <v>9</v>
      </c>
      <c r="J3" s="2" t="s">
        <v>32</v>
      </c>
    </row>
    <row r="4" spans="2:10" x14ac:dyDescent="0.4">
      <c r="B4" s="3">
        <v>2021049974</v>
      </c>
      <c r="C4" s="4">
        <v>44287</v>
      </c>
      <c r="D4" s="3" t="s">
        <v>55</v>
      </c>
      <c r="E4" s="3">
        <v>12</v>
      </c>
      <c r="F4" s="3">
        <v>1</v>
      </c>
      <c r="G4" s="18">
        <f>INDEX(基本料金!$E$4:$G$8,MATCH(利用明細!D4,基本料金!$D$4:$D$8,0),MATCH(利用明細!E4,基本料金!$E$3:$G$3,0))</f>
        <v>154</v>
      </c>
      <c r="H4" s="18">
        <f>VLOOKUP(利用明細!D4,基本料金!$D$4:$H$8,5,FALSE)*F4</f>
        <v>19</v>
      </c>
      <c r="I4" s="18">
        <f>SUM(G4:H4)</f>
        <v>173</v>
      </c>
      <c r="J4" s="3" t="s">
        <v>53</v>
      </c>
    </row>
    <row r="5" spans="2:10" x14ac:dyDescent="0.4">
      <c r="B5" s="3">
        <v>2021049975</v>
      </c>
      <c r="C5" s="4">
        <v>44291</v>
      </c>
      <c r="D5" s="3" t="s">
        <v>10</v>
      </c>
      <c r="E5" s="3">
        <v>24</v>
      </c>
      <c r="F5" s="3">
        <v>22</v>
      </c>
      <c r="G5" s="18">
        <f>INDEX(基本料金!$E$4:$G$8,MATCH(利用明細!D5,基本料金!$D$4:$D$8,0),MATCH(利用明細!E5,基本料金!$E$3:$G$3,0))</f>
        <v>72</v>
      </c>
      <c r="H5" s="18">
        <f>VLOOKUP(利用明細!D5,基本料金!$D$4:$H$8,5,FALSE)*F5</f>
        <v>154</v>
      </c>
      <c r="I5" s="18">
        <f t="shared" ref="I5:I68" si="0">SUM(G5:H5)</f>
        <v>226</v>
      </c>
      <c r="J5" s="3" t="s">
        <v>54</v>
      </c>
    </row>
    <row r="6" spans="2:10" x14ac:dyDescent="0.4">
      <c r="B6" s="3">
        <v>2021049976</v>
      </c>
      <c r="C6" s="4">
        <v>44292</v>
      </c>
      <c r="D6" s="3" t="s">
        <v>19</v>
      </c>
      <c r="E6" s="3">
        <v>24</v>
      </c>
      <c r="F6" s="3">
        <v>0</v>
      </c>
      <c r="G6" s="18">
        <f>INDEX(基本料金!$E$4:$G$8,MATCH(利用明細!D6,基本料金!$D$4:$D$8,0),MATCH(利用明細!E6,基本料金!$E$3:$G$3,0))</f>
        <v>135</v>
      </c>
      <c r="H6" s="18">
        <f>VLOOKUP(利用明細!D6,基本料金!$D$4:$H$8,5,FALSE)*F6</f>
        <v>0</v>
      </c>
      <c r="I6" s="18">
        <f t="shared" si="0"/>
        <v>135</v>
      </c>
      <c r="J6" s="3" t="s">
        <v>53</v>
      </c>
    </row>
    <row r="7" spans="2:10" x14ac:dyDescent="0.4">
      <c r="B7" s="3">
        <v>2021049977</v>
      </c>
      <c r="C7" s="4">
        <v>44293</v>
      </c>
      <c r="D7" s="3" t="s">
        <v>10</v>
      </c>
      <c r="E7" s="3">
        <v>24</v>
      </c>
      <c r="F7" s="3">
        <v>10</v>
      </c>
      <c r="G7" s="18">
        <f>INDEX(基本料金!$E$4:$G$8,MATCH(利用明細!D7,基本料金!$D$4:$D$8,0),MATCH(利用明細!E7,基本料金!$E$3:$G$3,0))</f>
        <v>72</v>
      </c>
      <c r="H7" s="18">
        <f>VLOOKUP(利用明細!D7,基本料金!$D$4:$H$8,5,FALSE)*F7</f>
        <v>70</v>
      </c>
      <c r="I7" s="18">
        <f t="shared" si="0"/>
        <v>142</v>
      </c>
      <c r="J7" s="3" t="s">
        <v>31</v>
      </c>
    </row>
    <row r="8" spans="2:10" x14ac:dyDescent="0.4">
      <c r="B8" s="3">
        <v>2021049978</v>
      </c>
      <c r="C8" s="4">
        <v>44294</v>
      </c>
      <c r="D8" s="3" t="s">
        <v>11</v>
      </c>
      <c r="E8" s="3">
        <v>24</v>
      </c>
      <c r="F8" s="3">
        <v>9</v>
      </c>
      <c r="G8" s="18">
        <f>INDEX(基本料金!$E$4:$G$8,MATCH(利用明細!D8,基本料金!$D$4:$D$8,0),MATCH(利用明細!E8,基本料金!$E$3:$G$3,0))</f>
        <v>190</v>
      </c>
      <c r="H8" s="18">
        <f>VLOOKUP(利用明細!D8,基本料金!$D$4:$H$8,5,FALSE)*F8</f>
        <v>171</v>
      </c>
      <c r="I8" s="18">
        <f t="shared" si="0"/>
        <v>361</v>
      </c>
      <c r="J8" s="3" t="s">
        <v>31</v>
      </c>
    </row>
    <row r="9" spans="2:10" x14ac:dyDescent="0.4">
      <c r="B9" s="3">
        <v>2021049979</v>
      </c>
      <c r="C9" s="4">
        <v>44295</v>
      </c>
      <c r="D9" s="3" t="s">
        <v>55</v>
      </c>
      <c r="E9" s="3">
        <v>12</v>
      </c>
      <c r="F9" s="3">
        <v>4</v>
      </c>
      <c r="G9" s="18">
        <f>INDEX(基本料金!$E$4:$G$8,MATCH(利用明細!D9,基本料金!$D$4:$D$8,0),MATCH(利用明細!E9,基本料金!$E$3:$G$3,0))</f>
        <v>154</v>
      </c>
      <c r="H9" s="18">
        <f>VLOOKUP(利用明細!D9,基本料金!$D$4:$H$8,5,FALSE)*F9</f>
        <v>76</v>
      </c>
      <c r="I9" s="18">
        <f t="shared" si="0"/>
        <v>230</v>
      </c>
      <c r="J9" s="3" t="s">
        <v>53</v>
      </c>
    </row>
    <row r="10" spans="2:10" x14ac:dyDescent="0.4">
      <c r="B10" s="3">
        <v>2021049980</v>
      </c>
      <c r="C10" s="4">
        <v>44296</v>
      </c>
      <c r="D10" s="3" t="s">
        <v>10</v>
      </c>
      <c r="E10" s="3">
        <v>24</v>
      </c>
      <c r="F10" s="3">
        <v>9</v>
      </c>
      <c r="G10" s="18">
        <f>INDEX(基本料金!$E$4:$G$8,MATCH(利用明細!D10,基本料金!$D$4:$D$8,0),MATCH(利用明細!E10,基本料金!$E$3:$G$3,0))</f>
        <v>72</v>
      </c>
      <c r="H10" s="18">
        <f>VLOOKUP(利用明細!D10,基本料金!$D$4:$H$8,5,FALSE)*F10</f>
        <v>63</v>
      </c>
      <c r="I10" s="18">
        <f t="shared" si="0"/>
        <v>135</v>
      </c>
      <c r="J10" s="3" t="s">
        <v>31</v>
      </c>
    </row>
    <row r="11" spans="2:10" x14ac:dyDescent="0.4">
      <c r="B11" s="3">
        <v>2021049981</v>
      </c>
      <c r="C11" s="4">
        <v>44297</v>
      </c>
      <c r="D11" s="3" t="s">
        <v>19</v>
      </c>
      <c r="E11" s="3">
        <v>24</v>
      </c>
      <c r="F11" s="3">
        <v>1</v>
      </c>
      <c r="G11" s="18">
        <f>INDEX(基本料金!$E$4:$G$8,MATCH(利用明細!D11,基本料金!$D$4:$D$8,0),MATCH(利用明細!E11,基本料金!$E$3:$G$3,0))</f>
        <v>135</v>
      </c>
      <c r="H11" s="18">
        <f>VLOOKUP(利用明細!D11,基本料金!$D$4:$H$8,5,FALSE)*F11</f>
        <v>9</v>
      </c>
      <c r="I11" s="18">
        <f t="shared" si="0"/>
        <v>144</v>
      </c>
      <c r="J11" s="3" t="s">
        <v>53</v>
      </c>
    </row>
    <row r="12" spans="2:10" x14ac:dyDescent="0.4">
      <c r="B12" s="3">
        <v>2021049982</v>
      </c>
      <c r="C12" s="4">
        <v>44298</v>
      </c>
      <c r="D12" s="3" t="s">
        <v>55</v>
      </c>
      <c r="E12" s="3">
        <v>24</v>
      </c>
      <c r="F12" s="3">
        <v>6</v>
      </c>
      <c r="G12" s="18">
        <f>INDEX(基本料金!$E$4:$G$8,MATCH(利用明細!D12,基本料金!$D$4:$D$8,0),MATCH(利用明細!E12,基本料金!$E$3:$G$3,0))</f>
        <v>181</v>
      </c>
      <c r="H12" s="18">
        <f>VLOOKUP(利用明細!D12,基本料金!$D$4:$H$8,5,FALSE)*F12</f>
        <v>114</v>
      </c>
      <c r="I12" s="18">
        <f t="shared" si="0"/>
        <v>295</v>
      </c>
      <c r="J12" s="3" t="s">
        <v>31</v>
      </c>
    </row>
    <row r="13" spans="2:10" x14ac:dyDescent="0.4">
      <c r="B13" s="3">
        <v>2021049983</v>
      </c>
      <c r="C13" s="4">
        <v>44299</v>
      </c>
      <c r="D13" s="3" t="s">
        <v>11</v>
      </c>
      <c r="E13" s="3">
        <v>12</v>
      </c>
      <c r="F13" s="3">
        <v>0</v>
      </c>
      <c r="G13" s="18">
        <f>INDEX(基本料金!$E$4:$G$8,MATCH(利用明細!D13,基本料金!$D$4:$D$8,0),MATCH(利用明細!E13,基本料金!$E$3:$G$3,0))</f>
        <v>163</v>
      </c>
      <c r="H13" s="18">
        <f>VLOOKUP(利用明細!D13,基本料金!$D$4:$H$8,5,FALSE)*F13</f>
        <v>0</v>
      </c>
      <c r="I13" s="18">
        <f t="shared" si="0"/>
        <v>163</v>
      </c>
      <c r="J13" s="3" t="s">
        <v>53</v>
      </c>
    </row>
    <row r="14" spans="2:10" x14ac:dyDescent="0.4">
      <c r="B14" s="3">
        <v>2021049984</v>
      </c>
      <c r="C14" s="4">
        <v>44300</v>
      </c>
      <c r="D14" s="3" t="s">
        <v>10</v>
      </c>
      <c r="E14" s="3">
        <v>12</v>
      </c>
      <c r="F14" s="3">
        <v>2</v>
      </c>
      <c r="G14" s="18">
        <f>INDEX(基本料金!$E$4:$G$8,MATCH(利用明細!D14,基本料金!$D$4:$D$8,0),MATCH(利用明細!E14,基本料金!$E$3:$G$3,0))</f>
        <v>63</v>
      </c>
      <c r="H14" s="18">
        <f>VLOOKUP(利用明細!D14,基本料金!$D$4:$H$8,5,FALSE)*F14</f>
        <v>14</v>
      </c>
      <c r="I14" s="18">
        <f t="shared" si="0"/>
        <v>77</v>
      </c>
      <c r="J14" s="3" t="s">
        <v>53</v>
      </c>
    </row>
    <row r="15" spans="2:10" x14ac:dyDescent="0.4">
      <c r="B15" s="3">
        <v>2021049985</v>
      </c>
      <c r="C15" s="4">
        <v>44301</v>
      </c>
      <c r="D15" s="3" t="s">
        <v>55</v>
      </c>
      <c r="E15" s="3">
        <v>12</v>
      </c>
      <c r="F15" s="3">
        <v>1</v>
      </c>
      <c r="G15" s="18">
        <f>INDEX(基本料金!$E$4:$G$8,MATCH(利用明細!D15,基本料金!$D$4:$D$8,0),MATCH(利用明細!E15,基本料金!$E$3:$G$3,0))</f>
        <v>154</v>
      </c>
      <c r="H15" s="18">
        <f>VLOOKUP(利用明細!D15,基本料金!$D$4:$H$8,5,FALSE)*F15</f>
        <v>19</v>
      </c>
      <c r="I15" s="18">
        <f t="shared" si="0"/>
        <v>173</v>
      </c>
      <c r="J15" s="3" t="s">
        <v>53</v>
      </c>
    </row>
    <row r="16" spans="2:10" x14ac:dyDescent="0.4">
      <c r="B16" s="3">
        <v>2021049986</v>
      </c>
      <c r="C16" s="4">
        <v>44302</v>
      </c>
      <c r="D16" s="3" t="s">
        <v>10</v>
      </c>
      <c r="E16" s="3">
        <v>24</v>
      </c>
      <c r="F16" s="3">
        <v>22</v>
      </c>
      <c r="G16" s="18">
        <f>INDEX(基本料金!$E$4:$G$8,MATCH(利用明細!D16,基本料金!$D$4:$D$8,0),MATCH(利用明細!E16,基本料金!$E$3:$G$3,0))</f>
        <v>72</v>
      </c>
      <c r="H16" s="18">
        <f>VLOOKUP(利用明細!D16,基本料金!$D$4:$H$8,5,FALSE)*F16</f>
        <v>154</v>
      </c>
      <c r="I16" s="18">
        <f t="shared" si="0"/>
        <v>226</v>
      </c>
      <c r="J16" s="3" t="s">
        <v>31</v>
      </c>
    </row>
    <row r="17" spans="2:10" x14ac:dyDescent="0.4">
      <c r="B17" s="3">
        <v>2021049987</v>
      </c>
      <c r="C17" s="4">
        <v>44303</v>
      </c>
      <c r="D17" s="3" t="s">
        <v>19</v>
      </c>
      <c r="E17" s="3">
        <v>24</v>
      </c>
      <c r="F17" s="3">
        <v>0</v>
      </c>
      <c r="G17" s="18">
        <f>INDEX(基本料金!$E$4:$G$8,MATCH(利用明細!D17,基本料金!$D$4:$D$8,0),MATCH(利用明細!E17,基本料金!$E$3:$G$3,0))</f>
        <v>135</v>
      </c>
      <c r="H17" s="18">
        <f>VLOOKUP(利用明細!D17,基本料金!$D$4:$H$8,5,FALSE)*F17</f>
        <v>0</v>
      </c>
      <c r="I17" s="18">
        <f t="shared" si="0"/>
        <v>135</v>
      </c>
      <c r="J17" s="3" t="s">
        <v>53</v>
      </c>
    </row>
    <row r="18" spans="2:10" x14ac:dyDescent="0.4">
      <c r="B18" s="3">
        <v>2021049988</v>
      </c>
      <c r="C18" s="4">
        <v>44304</v>
      </c>
      <c r="D18" s="3" t="s">
        <v>10</v>
      </c>
      <c r="E18" s="3">
        <v>24</v>
      </c>
      <c r="F18" s="3">
        <v>10</v>
      </c>
      <c r="G18" s="18">
        <f>INDEX(基本料金!$E$4:$G$8,MATCH(利用明細!D18,基本料金!$D$4:$D$8,0),MATCH(利用明細!E18,基本料金!$E$3:$G$3,0))</f>
        <v>72</v>
      </c>
      <c r="H18" s="18">
        <f>VLOOKUP(利用明細!D18,基本料金!$D$4:$H$8,5,FALSE)*F18</f>
        <v>70</v>
      </c>
      <c r="I18" s="18">
        <f t="shared" si="0"/>
        <v>142</v>
      </c>
      <c r="J18" s="3" t="s">
        <v>31</v>
      </c>
    </row>
    <row r="19" spans="2:10" x14ac:dyDescent="0.4">
      <c r="B19" s="3">
        <v>2021049989</v>
      </c>
      <c r="C19" s="4">
        <v>44305</v>
      </c>
      <c r="D19" s="3" t="s">
        <v>11</v>
      </c>
      <c r="E19" s="3">
        <v>24</v>
      </c>
      <c r="F19" s="3">
        <v>9</v>
      </c>
      <c r="G19" s="18">
        <f>INDEX(基本料金!$E$4:$G$8,MATCH(利用明細!D19,基本料金!$D$4:$D$8,0),MATCH(利用明細!E19,基本料金!$E$3:$G$3,0))</f>
        <v>190</v>
      </c>
      <c r="H19" s="18">
        <f>VLOOKUP(利用明細!D19,基本料金!$D$4:$H$8,5,FALSE)*F19</f>
        <v>171</v>
      </c>
      <c r="I19" s="18">
        <f t="shared" si="0"/>
        <v>361</v>
      </c>
      <c r="J19" s="3" t="s">
        <v>31</v>
      </c>
    </row>
    <row r="20" spans="2:10" x14ac:dyDescent="0.4">
      <c r="B20" s="3">
        <v>2021049990</v>
      </c>
      <c r="C20" s="4">
        <v>44306</v>
      </c>
      <c r="D20" s="3" t="s">
        <v>55</v>
      </c>
      <c r="E20" s="3">
        <v>12</v>
      </c>
      <c r="F20" s="3">
        <v>4</v>
      </c>
      <c r="G20" s="18">
        <f>INDEX(基本料金!$E$4:$G$8,MATCH(利用明細!D20,基本料金!$D$4:$D$8,0),MATCH(利用明細!E20,基本料金!$E$3:$G$3,0))</f>
        <v>154</v>
      </c>
      <c r="H20" s="18">
        <f>VLOOKUP(利用明細!D20,基本料金!$D$4:$H$8,5,FALSE)*F20</f>
        <v>76</v>
      </c>
      <c r="I20" s="18">
        <f t="shared" si="0"/>
        <v>230</v>
      </c>
      <c r="J20" s="3" t="s">
        <v>53</v>
      </c>
    </row>
    <row r="21" spans="2:10" x14ac:dyDescent="0.4">
      <c r="B21" s="3">
        <v>2021049991</v>
      </c>
      <c r="C21" s="4">
        <v>44307</v>
      </c>
      <c r="D21" s="3" t="s">
        <v>10</v>
      </c>
      <c r="E21" s="3">
        <v>24</v>
      </c>
      <c r="F21" s="3">
        <v>9</v>
      </c>
      <c r="G21" s="18">
        <f>INDEX(基本料金!$E$4:$G$8,MATCH(利用明細!D21,基本料金!$D$4:$D$8,0),MATCH(利用明細!E21,基本料金!$E$3:$G$3,0))</f>
        <v>72</v>
      </c>
      <c r="H21" s="18">
        <f>VLOOKUP(利用明細!D21,基本料金!$D$4:$H$8,5,FALSE)*F21</f>
        <v>63</v>
      </c>
      <c r="I21" s="18">
        <f t="shared" si="0"/>
        <v>135</v>
      </c>
      <c r="J21" s="3" t="s">
        <v>31</v>
      </c>
    </row>
    <row r="22" spans="2:10" x14ac:dyDescent="0.4">
      <c r="B22" s="3">
        <v>2021049992</v>
      </c>
      <c r="C22" s="4">
        <v>44308</v>
      </c>
      <c r="D22" s="3" t="s">
        <v>19</v>
      </c>
      <c r="E22" s="3">
        <v>24</v>
      </c>
      <c r="F22" s="3">
        <v>1</v>
      </c>
      <c r="G22" s="18">
        <f>INDEX(基本料金!$E$4:$G$8,MATCH(利用明細!D22,基本料金!$D$4:$D$8,0),MATCH(利用明細!E22,基本料金!$E$3:$G$3,0))</f>
        <v>135</v>
      </c>
      <c r="H22" s="18">
        <f>VLOOKUP(利用明細!D22,基本料金!$D$4:$H$8,5,FALSE)*F22</f>
        <v>9</v>
      </c>
      <c r="I22" s="18">
        <f t="shared" si="0"/>
        <v>144</v>
      </c>
      <c r="J22" s="3" t="s">
        <v>53</v>
      </c>
    </row>
    <row r="23" spans="2:10" x14ac:dyDescent="0.4">
      <c r="B23" s="3">
        <v>2021049993</v>
      </c>
      <c r="C23" s="4">
        <v>44309</v>
      </c>
      <c r="D23" s="3" t="s">
        <v>55</v>
      </c>
      <c r="E23" s="3">
        <v>24</v>
      </c>
      <c r="F23" s="3">
        <v>6</v>
      </c>
      <c r="G23" s="18">
        <f>INDEX(基本料金!$E$4:$G$8,MATCH(利用明細!D23,基本料金!$D$4:$D$8,0),MATCH(利用明細!E23,基本料金!$E$3:$G$3,0))</f>
        <v>181</v>
      </c>
      <c r="H23" s="18">
        <f>VLOOKUP(利用明細!D23,基本料金!$D$4:$H$8,5,FALSE)*F23</f>
        <v>114</v>
      </c>
      <c r="I23" s="18">
        <f t="shared" si="0"/>
        <v>295</v>
      </c>
      <c r="J23" s="3" t="s">
        <v>31</v>
      </c>
    </row>
    <row r="24" spans="2:10" x14ac:dyDescent="0.4">
      <c r="B24" s="3">
        <v>2021049994</v>
      </c>
      <c r="C24" s="4">
        <v>44310</v>
      </c>
      <c r="D24" s="3" t="s">
        <v>11</v>
      </c>
      <c r="E24" s="3">
        <v>12</v>
      </c>
      <c r="F24" s="3">
        <v>-3</v>
      </c>
      <c r="G24" s="18">
        <f>INDEX(基本料金!$E$4:$G$8,MATCH(利用明細!D24,基本料金!$D$4:$D$8,0),MATCH(利用明細!E24,基本料金!$E$3:$G$3,0))</f>
        <v>163</v>
      </c>
      <c r="H24" s="18">
        <f>VLOOKUP(利用明細!D24,基本料金!$D$4:$H$8,5,FALSE)*F24</f>
        <v>-57</v>
      </c>
      <c r="I24" s="18">
        <f t="shared" si="0"/>
        <v>106</v>
      </c>
      <c r="J24" s="3" t="s">
        <v>53</v>
      </c>
    </row>
    <row r="25" spans="2:10" x14ac:dyDescent="0.4">
      <c r="B25" s="3">
        <v>2021049995</v>
      </c>
      <c r="C25" s="4">
        <v>44311</v>
      </c>
      <c r="D25" s="3" t="s">
        <v>10</v>
      </c>
      <c r="E25" s="3">
        <v>12</v>
      </c>
      <c r="F25" s="3">
        <v>2</v>
      </c>
      <c r="G25" s="18">
        <f>INDEX(基本料金!$E$4:$G$8,MATCH(利用明細!D25,基本料金!$D$4:$D$8,0),MATCH(利用明細!E25,基本料金!$E$3:$G$3,0))</f>
        <v>63</v>
      </c>
      <c r="H25" s="18">
        <f>VLOOKUP(利用明細!D25,基本料金!$D$4:$H$8,5,FALSE)*F25</f>
        <v>14</v>
      </c>
      <c r="I25" s="18">
        <f t="shared" si="0"/>
        <v>77</v>
      </c>
      <c r="J25" s="3" t="s">
        <v>53</v>
      </c>
    </row>
    <row r="26" spans="2:10" x14ac:dyDescent="0.4">
      <c r="B26" s="3">
        <v>2021049996</v>
      </c>
      <c r="C26" s="4">
        <v>44312</v>
      </c>
      <c r="D26" s="3" t="s">
        <v>19</v>
      </c>
      <c r="E26" s="3">
        <v>12</v>
      </c>
      <c r="F26" s="3">
        <v>4</v>
      </c>
      <c r="G26" s="18">
        <f>INDEX(基本料金!$E$4:$G$8,MATCH(利用明細!D26,基本料金!$D$4:$D$8,0),MATCH(利用明細!E26,基本料金!$E$3:$G$3,0))</f>
        <v>108</v>
      </c>
      <c r="H26" s="18">
        <f>VLOOKUP(利用明細!D26,基本料金!$D$4:$H$8,5,FALSE)*F26</f>
        <v>36</v>
      </c>
      <c r="I26" s="18">
        <f t="shared" si="0"/>
        <v>144</v>
      </c>
      <c r="J26" s="3" t="s">
        <v>53</v>
      </c>
    </row>
    <row r="27" spans="2:10" x14ac:dyDescent="0.4">
      <c r="B27" s="3">
        <v>2021049997</v>
      </c>
      <c r="C27" s="4">
        <v>44313</v>
      </c>
      <c r="D27" s="3" t="s">
        <v>55</v>
      </c>
      <c r="E27" s="3">
        <v>24</v>
      </c>
      <c r="F27" s="3">
        <v>10</v>
      </c>
      <c r="G27" s="18">
        <f>INDEX(基本料金!$E$4:$G$8,MATCH(利用明細!D27,基本料金!$D$4:$D$8,0),MATCH(利用明細!E27,基本料金!$E$3:$G$3,0))</f>
        <v>181</v>
      </c>
      <c r="H27" s="18">
        <f>VLOOKUP(利用明細!D27,基本料金!$D$4:$H$8,5,FALSE)*F27</f>
        <v>190</v>
      </c>
      <c r="I27" s="18">
        <f t="shared" si="0"/>
        <v>371</v>
      </c>
      <c r="J27" s="3" t="s">
        <v>31</v>
      </c>
    </row>
    <row r="28" spans="2:10" x14ac:dyDescent="0.4">
      <c r="B28" s="3">
        <v>2021049998</v>
      </c>
      <c r="C28" s="4">
        <v>44314</v>
      </c>
      <c r="D28" s="3" t="s">
        <v>12</v>
      </c>
      <c r="E28" s="3">
        <v>12</v>
      </c>
      <c r="F28" s="3">
        <v>4</v>
      </c>
      <c r="G28" s="18">
        <f>INDEX(基本料金!$E$4:$G$8,MATCH(利用明細!D28,基本料金!$D$4:$D$8,0),MATCH(利用明細!E28,基本料金!$E$3:$G$3,0))</f>
        <v>90</v>
      </c>
      <c r="H28" s="18">
        <f>VLOOKUP(利用明細!D28,基本料金!$D$4:$H$8,5,FALSE)*F28</f>
        <v>56</v>
      </c>
      <c r="I28" s="18">
        <f t="shared" si="0"/>
        <v>146</v>
      </c>
      <c r="J28" s="3" t="s">
        <v>53</v>
      </c>
    </row>
    <row r="29" spans="2:10" x14ac:dyDescent="0.4">
      <c r="B29" s="3">
        <v>2021049999</v>
      </c>
      <c r="C29" s="4">
        <v>44315</v>
      </c>
      <c r="D29" s="3" t="s">
        <v>12</v>
      </c>
      <c r="E29" s="3">
        <v>12</v>
      </c>
      <c r="F29" s="3">
        <v>5</v>
      </c>
      <c r="G29" s="18">
        <f>INDEX(基本料金!$E$4:$G$8,MATCH(利用明細!D29,基本料金!$D$4:$D$8,0),MATCH(利用明細!E29,基本料金!$E$3:$G$3,0))</f>
        <v>90</v>
      </c>
      <c r="H29" s="18">
        <f>VLOOKUP(利用明細!D29,基本料金!$D$4:$H$8,5,FALSE)*F29</f>
        <v>70</v>
      </c>
      <c r="I29" s="18">
        <f t="shared" si="0"/>
        <v>160</v>
      </c>
      <c r="J29" s="3" t="s">
        <v>53</v>
      </c>
    </row>
    <row r="30" spans="2:10" x14ac:dyDescent="0.4">
      <c r="B30" s="3">
        <v>2021050000</v>
      </c>
      <c r="C30" s="4">
        <v>44316</v>
      </c>
      <c r="D30" s="3" t="s">
        <v>10</v>
      </c>
      <c r="E30" s="3">
        <v>12</v>
      </c>
      <c r="F30" s="3">
        <v>2</v>
      </c>
      <c r="G30" s="18">
        <f>INDEX(基本料金!$E$4:$G$8,MATCH(利用明細!D30,基本料金!$D$4:$D$8,0),MATCH(利用明細!E30,基本料金!$E$3:$G$3,0))</f>
        <v>63</v>
      </c>
      <c r="H30" s="18">
        <f>VLOOKUP(利用明細!D30,基本料金!$D$4:$H$8,5,FALSE)*F30</f>
        <v>14</v>
      </c>
      <c r="I30" s="18">
        <f t="shared" si="0"/>
        <v>77</v>
      </c>
      <c r="J30" s="3" t="s">
        <v>53</v>
      </c>
    </row>
    <row r="31" spans="2:10" x14ac:dyDescent="0.4">
      <c r="B31" s="3">
        <v>2021050001</v>
      </c>
      <c r="C31" s="4">
        <v>44317</v>
      </c>
      <c r="D31" s="3" t="s">
        <v>55</v>
      </c>
      <c r="E31" s="3">
        <v>12</v>
      </c>
      <c r="F31" s="3">
        <v>1</v>
      </c>
      <c r="G31" s="18">
        <f>INDEX(基本料金!$E$4:$G$8,MATCH(利用明細!D31,基本料金!$D$4:$D$8,0),MATCH(利用明細!E31,基本料金!$E$3:$G$3,0))</f>
        <v>154</v>
      </c>
      <c r="H31" s="18">
        <f>VLOOKUP(利用明細!D31,基本料金!$D$4:$H$8,5,FALSE)*F31</f>
        <v>19</v>
      </c>
      <c r="I31" s="18">
        <f t="shared" si="0"/>
        <v>173</v>
      </c>
      <c r="J31" s="3" t="s">
        <v>53</v>
      </c>
    </row>
    <row r="32" spans="2:10" x14ac:dyDescent="0.4">
      <c r="B32" s="3">
        <v>2021050002</v>
      </c>
      <c r="C32" s="4">
        <v>44318</v>
      </c>
      <c r="D32" s="3" t="s">
        <v>10</v>
      </c>
      <c r="E32" s="3">
        <v>24</v>
      </c>
      <c r="F32" s="3">
        <v>22</v>
      </c>
      <c r="G32" s="18">
        <f>INDEX(基本料金!$E$4:$G$8,MATCH(利用明細!D32,基本料金!$D$4:$D$8,0),MATCH(利用明細!E32,基本料金!$E$3:$G$3,0))</f>
        <v>72</v>
      </c>
      <c r="H32" s="18">
        <f>VLOOKUP(利用明細!D32,基本料金!$D$4:$H$8,5,FALSE)*F32</f>
        <v>154</v>
      </c>
      <c r="I32" s="18">
        <f t="shared" si="0"/>
        <v>226</v>
      </c>
      <c r="J32" s="3" t="s">
        <v>31</v>
      </c>
    </row>
    <row r="33" spans="2:10" x14ac:dyDescent="0.4">
      <c r="B33" s="3">
        <v>2021050003</v>
      </c>
      <c r="C33" s="4">
        <v>44319</v>
      </c>
      <c r="D33" s="3" t="s">
        <v>19</v>
      </c>
      <c r="E33" s="3">
        <v>24</v>
      </c>
      <c r="F33" s="3">
        <v>0</v>
      </c>
      <c r="G33" s="18">
        <f>INDEX(基本料金!$E$4:$G$8,MATCH(利用明細!D33,基本料金!$D$4:$D$8,0),MATCH(利用明細!E33,基本料金!$E$3:$G$3,0))</f>
        <v>135</v>
      </c>
      <c r="H33" s="18">
        <f>VLOOKUP(利用明細!D33,基本料金!$D$4:$H$8,5,FALSE)*F33</f>
        <v>0</v>
      </c>
      <c r="I33" s="18">
        <f t="shared" si="0"/>
        <v>135</v>
      </c>
      <c r="J33" s="3" t="s">
        <v>53</v>
      </c>
    </row>
    <row r="34" spans="2:10" x14ac:dyDescent="0.4">
      <c r="B34" s="3">
        <v>2021050004</v>
      </c>
      <c r="C34" s="4">
        <v>44319</v>
      </c>
      <c r="D34" s="3" t="s">
        <v>10</v>
      </c>
      <c r="E34" s="3">
        <v>24</v>
      </c>
      <c r="F34" s="3">
        <v>10</v>
      </c>
      <c r="G34" s="18">
        <f>INDEX(基本料金!$E$4:$G$8,MATCH(利用明細!D34,基本料金!$D$4:$D$8,0),MATCH(利用明細!E34,基本料金!$E$3:$G$3,0))</f>
        <v>72</v>
      </c>
      <c r="H34" s="18">
        <f>VLOOKUP(利用明細!D34,基本料金!$D$4:$H$8,5,FALSE)*F34</f>
        <v>70</v>
      </c>
      <c r="I34" s="18">
        <f t="shared" si="0"/>
        <v>142</v>
      </c>
      <c r="J34" s="3" t="s">
        <v>31</v>
      </c>
    </row>
    <row r="35" spans="2:10" x14ac:dyDescent="0.4">
      <c r="B35" s="3">
        <v>2021050005</v>
      </c>
      <c r="C35" s="4">
        <v>44320</v>
      </c>
      <c r="D35" s="3" t="s">
        <v>11</v>
      </c>
      <c r="E35" s="3">
        <v>24</v>
      </c>
      <c r="F35" s="3">
        <v>9</v>
      </c>
      <c r="G35" s="18">
        <f>INDEX(基本料金!$E$4:$G$8,MATCH(利用明細!D35,基本料金!$D$4:$D$8,0),MATCH(利用明細!E35,基本料金!$E$3:$G$3,0))</f>
        <v>190</v>
      </c>
      <c r="H35" s="18">
        <f>VLOOKUP(利用明細!D35,基本料金!$D$4:$H$8,5,FALSE)*F35</f>
        <v>171</v>
      </c>
      <c r="I35" s="18">
        <f t="shared" si="0"/>
        <v>361</v>
      </c>
      <c r="J35" s="3" t="s">
        <v>31</v>
      </c>
    </row>
    <row r="36" spans="2:10" x14ac:dyDescent="0.4">
      <c r="B36" s="3">
        <v>2021050006</v>
      </c>
      <c r="C36" s="4">
        <v>44320</v>
      </c>
      <c r="D36" s="3" t="s">
        <v>55</v>
      </c>
      <c r="E36" s="3">
        <v>12</v>
      </c>
      <c r="F36" s="3">
        <v>4</v>
      </c>
      <c r="G36" s="18">
        <f>INDEX(基本料金!$E$4:$G$8,MATCH(利用明細!D36,基本料金!$D$4:$D$8,0),MATCH(利用明細!E36,基本料金!$E$3:$G$3,0))</f>
        <v>154</v>
      </c>
      <c r="H36" s="18">
        <f>VLOOKUP(利用明細!D36,基本料金!$D$4:$H$8,5,FALSE)*F36</f>
        <v>76</v>
      </c>
      <c r="I36" s="18">
        <f t="shared" si="0"/>
        <v>230</v>
      </c>
      <c r="J36" s="3" t="s">
        <v>53</v>
      </c>
    </row>
    <row r="37" spans="2:10" x14ac:dyDescent="0.4">
      <c r="B37" s="3">
        <v>2021050007</v>
      </c>
      <c r="C37" s="4">
        <v>44321</v>
      </c>
      <c r="D37" s="3" t="s">
        <v>10</v>
      </c>
      <c r="E37" s="3">
        <v>24</v>
      </c>
      <c r="F37" s="3">
        <v>9</v>
      </c>
      <c r="G37" s="18">
        <f>INDEX(基本料金!$E$4:$G$8,MATCH(利用明細!D37,基本料金!$D$4:$D$8,0),MATCH(利用明細!E37,基本料金!$E$3:$G$3,0))</f>
        <v>72</v>
      </c>
      <c r="H37" s="18">
        <f>VLOOKUP(利用明細!D37,基本料金!$D$4:$H$8,5,FALSE)*F37</f>
        <v>63</v>
      </c>
      <c r="I37" s="18">
        <f t="shared" si="0"/>
        <v>135</v>
      </c>
      <c r="J37" s="3" t="s">
        <v>31</v>
      </c>
    </row>
    <row r="38" spans="2:10" x14ac:dyDescent="0.4">
      <c r="B38" s="3">
        <v>2021050008</v>
      </c>
      <c r="C38" s="4">
        <v>44321</v>
      </c>
      <c r="D38" s="3" t="s">
        <v>19</v>
      </c>
      <c r="E38" s="3">
        <v>24</v>
      </c>
      <c r="F38" s="3">
        <v>1</v>
      </c>
      <c r="G38" s="18">
        <f>INDEX(基本料金!$E$4:$G$8,MATCH(利用明細!D38,基本料金!$D$4:$D$8,0),MATCH(利用明細!E38,基本料金!$E$3:$G$3,0))</f>
        <v>135</v>
      </c>
      <c r="H38" s="18">
        <f>VLOOKUP(利用明細!D38,基本料金!$D$4:$H$8,5,FALSE)*F38</f>
        <v>9</v>
      </c>
      <c r="I38" s="18">
        <f t="shared" si="0"/>
        <v>144</v>
      </c>
      <c r="J38" s="3" t="s">
        <v>53</v>
      </c>
    </row>
    <row r="39" spans="2:10" x14ac:dyDescent="0.4">
      <c r="B39" s="3">
        <v>2021050009</v>
      </c>
      <c r="C39" s="4">
        <v>44321</v>
      </c>
      <c r="D39" s="3" t="s">
        <v>55</v>
      </c>
      <c r="E39" s="3">
        <v>24</v>
      </c>
      <c r="F39" s="3">
        <v>6</v>
      </c>
      <c r="G39" s="18">
        <f>INDEX(基本料金!$E$4:$G$8,MATCH(利用明細!D39,基本料金!$D$4:$D$8,0),MATCH(利用明細!E39,基本料金!$E$3:$G$3,0))</f>
        <v>181</v>
      </c>
      <c r="H39" s="18">
        <f>VLOOKUP(利用明細!D39,基本料金!$D$4:$H$8,5,FALSE)*F39</f>
        <v>114</v>
      </c>
      <c r="I39" s="18">
        <f t="shared" si="0"/>
        <v>295</v>
      </c>
      <c r="J39" s="3" t="s">
        <v>31</v>
      </c>
    </row>
    <row r="40" spans="2:10" x14ac:dyDescent="0.4">
      <c r="B40" s="3">
        <v>2021050010</v>
      </c>
      <c r="C40" s="4">
        <v>44324</v>
      </c>
      <c r="D40" s="3" t="s">
        <v>11</v>
      </c>
      <c r="E40" s="3">
        <v>12</v>
      </c>
      <c r="F40" s="3">
        <v>0</v>
      </c>
      <c r="G40" s="18">
        <f>INDEX(基本料金!$E$4:$G$8,MATCH(利用明細!D40,基本料金!$D$4:$D$8,0),MATCH(利用明細!E40,基本料金!$E$3:$G$3,0))</f>
        <v>163</v>
      </c>
      <c r="H40" s="18">
        <f>VLOOKUP(利用明細!D40,基本料金!$D$4:$H$8,5,FALSE)*F40</f>
        <v>0</v>
      </c>
      <c r="I40" s="18">
        <f t="shared" si="0"/>
        <v>163</v>
      </c>
      <c r="J40" s="3" t="s">
        <v>53</v>
      </c>
    </row>
    <row r="41" spans="2:10" x14ac:dyDescent="0.4">
      <c r="B41" s="3">
        <v>2021050011</v>
      </c>
      <c r="C41" s="4">
        <v>44325</v>
      </c>
      <c r="D41" s="3" t="s">
        <v>10</v>
      </c>
      <c r="E41" s="3">
        <v>12</v>
      </c>
      <c r="F41" s="3">
        <v>2</v>
      </c>
      <c r="G41" s="18">
        <f>INDEX(基本料金!$E$4:$G$8,MATCH(利用明細!D41,基本料金!$D$4:$D$8,0),MATCH(利用明細!E41,基本料金!$E$3:$G$3,0))</f>
        <v>63</v>
      </c>
      <c r="H41" s="18">
        <f>VLOOKUP(利用明細!D41,基本料金!$D$4:$H$8,5,FALSE)*F41</f>
        <v>14</v>
      </c>
      <c r="I41" s="18">
        <f t="shared" si="0"/>
        <v>77</v>
      </c>
      <c r="J41" s="3" t="s">
        <v>53</v>
      </c>
    </row>
    <row r="42" spans="2:10" x14ac:dyDescent="0.4">
      <c r="B42" s="3">
        <v>2021050012</v>
      </c>
      <c r="C42" s="4">
        <v>44326</v>
      </c>
      <c r="D42" s="3" t="s">
        <v>19</v>
      </c>
      <c r="E42" s="3">
        <v>12</v>
      </c>
      <c r="F42" s="3">
        <v>4</v>
      </c>
      <c r="G42" s="18">
        <f>INDEX(基本料金!$E$4:$G$8,MATCH(利用明細!D42,基本料金!$D$4:$D$8,0),MATCH(利用明細!E42,基本料金!$E$3:$G$3,0))</f>
        <v>108</v>
      </c>
      <c r="H42" s="18">
        <f>VLOOKUP(利用明細!D42,基本料金!$D$4:$H$8,5,FALSE)*F42</f>
        <v>36</v>
      </c>
      <c r="I42" s="18">
        <f t="shared" si="0"/>
        <v>144</v>
      </c>
      <c r="J42" s="3" t="s">
        <v>53</v>
      </c>
    </row>
    <row r="43" spans="2:10" x14ac:dyDescent="0.4">
      <c r="B43" s="3">
        <v>2021050013</v>
      </c>
      <c r="C43" s="4">
        <v>44327</v>
      </c>
      <c r="D43" s="3" t="s">
        <v>55</v>
      </c>
      <c r="E43" s="3">
        <v>24</v>
      </c>
      <c r="F43" s="3">
        <v>10</v>
      </c>
      <c r="G43" s="18">
        <f>INDEX(基本料金!$E$4:$G$8,MATCH(利用明細!D43,基本料金!$D$4:$D$8,0),MATCH(利用明細!E43,基本料金!$E$3:$G$3,0))</f>
        <v>181</v>
      </c>
      <c r="H43" s="18">
        <f>VLOOKUP(利用明細!D43,基本料金!$D$4:$H$8,5,FALSE)*F43</f>
        <v>190</v>
      </c>
      <c r="I43" s="18">
        <f t="shared" si="0"/>
        <v>371</v>
      </c>
      <c r="J43" s="3" t="s">
        <v>31</v>
      </c>
    </row>
    <row r="44" spans="2:10" x14ac:dyDescent="0.4">
      <c r="B44" s="3">
        <v>2021050014</v>
      </c>
      <c r="C44" s="4">
        <v>44328</v>
      </c>
      <c r="D44" s="3" t="s">
        <v>12</v>
      </c>
      <c r="E44" s="3">
        <v>12</v>
      </c>
      <c r="F44" s="3">
        <v>4</v>
      </c>
      <c r="G44" s="18">
        <f>INDEX(基本料金!$E$4:$G$8,MATCH(利用明細!D44,基本料金!$D$4:$D$8,0),MATCH(利用明細!E44,基本料金!$E$3:$G$3,0))</f>
        <v>90</v>
      </c>
      <c r="H44" s="18">
        <f>VLOOKUP(利用明細!D44,基本料金!$D$4:$H$8,5,FALSE)*F44</f>
        <v>56</v>
      </c>
      <c r="I44" s="18">
        <f t="shared" si="0"/>
        <v>146</v>
      </c>
      <c r="J44" s="3" t="s">
        <v>53</v>
      </c>
    </row>
    <row r="45" spans="2:10" x14ac:dyDescent="0.4">
      <c r="B45" s="3">
        <v>2021050015</v>
      </c>
      <c r="C45" s="4">
        <v>44329</v>
      </c>
      <c r="D45" s="3" t="s">
        <v>12</v>
      </c>
      <c r="E45" s="3">
        <v>12</v>
      </c>
      <c r="F45" s="3">
        <v>5</v>
      </c>
      <c r="G45" s="18">
        <f>INDEX(基本料金!$E$4:$G$8,MATCH(利用明細!D45,基本料金!$D$4:$D$8,0),MATCH(利用明細!E45,基本料金!$E$3:$G$3,0))</f>
        <v>90</v>
      </c>
      <c r="H45" s="18">
        <f>VLOOKUP(利用明細!D45,基本料金!$D$4:$H$8,5,FALSE)*F45</f>
        <v>70</v>
      </c>
      <c r="I45" s="18">
        <f t="shared" si="0"/>
        <v>160</v>
      </c>
      <c r="J45" s="3" t="s">
        <v>53</v>
      </c>
    </row>
    <row r="46" spans="2:10" x14ac:dyDescent="0.4">
      <c r="B46" s="3">
        <v>2021050016</v>
      </c>
      <c r="C46" s="4">
        <v>44330</v>
      </c>
      <c r="D46" s="3" t="s">
        <v>10</v>
      </c>
      <c r="E46" s="3">
        <v>12</v>
      </c>
      <c r="F46" s="3">
        <v>2</v>
      </c>
      <c r="G46" s="18">
        <f>INDEX(基本料金!$E$4:$G$8,MATCH(利用明細!D46,基本料金!$D$4:$D$8,0),MATCH(利用明細!E46,基本料金!$E$3:$G$3,0))</f>
        <v>63</v>
      </c>
      <c r="H46" s="18">
        <f>VLOOKUP(利用明細!D46,基本料金!$D$4:$H$8,5,FALSE)*F46</f>
        <v>14</v>
      </c>
      <c r="I46" s="18">
        <f t="shared" si="0"/>
        <v>77</v>
      </c>
      <c r="J46" s="3" t="s">
        <v>53</v>
      </c>
    </row>
    <row r="47" spans="2:10" x14ac:dyDescent="0.4">
      <c r="B47" s="3">
        <v>2021050017</v>
      </c>
      <c r="C47" s="4">
        <v>44331</v>
      </c>
      <c r="D47" s="3" t="s">
        <v>19</v>
      </c>
      <c r="E47" s="3">
        <v>24</v>
      </c>
      <c r="F47" s="3">
        <v>5</v>
      </c>
      <c r="G47" s="18">
        <f>INDEX(基本料金!$E$4:$G$8,MATCH(利用明細!D47,基本料金!$D$4:$D$8,0),MATCH(利用明細!E47,基本料金!$E$3:$G$3,0))</f>
        <v>135</v>
      </c>
      <c r="H47" s="18">
        <f>VLOOKUP(利用明細!D47,基本料金!$D$4:$H$8,5,FALSE)*F47</f>
        <v>45</v>
      </c>
      <c r="I47" s="18">
        <f t="shared" si="0"/>
        <v>180</v>
      </c>
      <c r="J47" s="3" t="s">
        <v>53</v>
      </c>
    </row>
    <row r="48" spans="2:10" x14ac:dyDescent="0.4">
      <c r="B48" s="3">
        <v>2021050018</v>
      </c>
      <c r="C48" s="4">
        <v>44332</v>
      </c>
      <c r="D48" s="3" t="s">
        <v>10</v>
      </c>
      <c r="E48" s="3">
        <v>12</v>
      </c>
      <c r="F48" s="3">
        <v>6</v>
      </c>
      <c r="G48" s="18">
        <f>INDEX(基本料金!$E$4:$G$8,MATCH(利用明細!D48,基本料金!$D$4:$D$8,0),MATCH(利用明細!E48,基本料金!$E$3:$G$3,0))</f>
        <v>63</v>
      </c>
      <c r="H48" s="18">
        <f>VLOOKUP(利用明細!D48,基本料金!$D$4:$H$8,5,FALSE)*F48</f>
        <v>42</v>
      </c>
      <c r="I48" s="18">
        <f t="shared" si="0"/>
        <v>105</v>
      </c>
      <c r="J48" s="3" t="s">
        <v>53</v>
      </c>
    </row>
    <row r="49" spans="2:10" x14ac:dyDescent="0.4">
      <c r="B49" s="3">
        <v>2021050019</v>
      </c>
      <c r="C49" s="4">
        <v>44333</v>
      </c>
      <c r="D49" s="3" t="s">
        <v>11</v>
      </c>
      <c r="E49" s="3">
        <v>12</v>
      </c>
      <c r="F49" s="3">
        <v>2</v>
      </c>
      <c r="G49" s="18">
        <f>INDEX(基本料金!$E$4:$G$8,MATCH(利用明細!D49,基本料金!$D$4:$D$8,0),MATCH(利用明細!E49,基本料金!$E$3:$G$3,0))</f>
        <v>163</v>
      </c>
      <c r="H49" s="18">
        <f>VLOOKUP(利用明細!D49,基本料金!$D$4:$H$8,5,FALSE)*F49</f>
        <v>38</v>
      </c>
      <c r="I49" s="18">
        <f t="shared" si="0"/>
        <v>201</v>
      </c>
      <c r="J49" s="3" t="s">
        <v>53</v>
      </c>
    </row>
    <row r="50" spans="2:10" x14ac:dyDescent="0.4">
      <c r="B50" s="3">
        <v>2021050020</v>
      </c>
      <c r="C50" s="4">
        <v>44333</v>
      </c>
      <c r="D50" s="3" t="s">
        <v>55</v>
      </c>
      <c r="E50" s="3">
        <v>24</v>
      </c>
      <c r="F50" s="3">
        <v>2</v>
      </c>
      <c r="G50" s="18">
        <f>INDEX(基本料金!$E$4:$G$8,MATCH(利用明細!D50,基本料金!$D$4:$D$8,0),MATCH(利用明細!E50,基本料金!$E$3:$G$3,0))</f>
        <v>181</v>
      </c>
      <c r="H50" s="18">
        <f>VLOOKUP(利用明細!D50,基本料金!$D$4:$H$8,5,FALSE)*F50</f>
        <v>38</v>
      </c>
      <c r="I50" s="18">
        <f t="shared" si="0"/>
        <v>219</v>
      </c>
      <c r="J50" s="3" t="s">
        <v>53</v>
      </c>
    </row>
    <row r="51" spans="2:10" x14ac:dyDescent="0.4">
      <c r="B51" s="3">
        <v>2021050021</v>
      </c>
      <c r="C51" s="4">
        <v>44334</v>
      </c>
      <c r="D51" s="3" t="s">
        <v>10</v>
      </c>
      <c r="E51" s="3">
        <v>24</v>
      </c>
      <c r="F51" s="3">
        <v>9</v>
      </c>
      <c r="G51" s="18">
        <f>INDEX(基本料金!$E$4:$G$8,MATCH(利用明細!D51,基本料金!$D$4:$D$8,0),MATCH(利用明細!E51,基本料金!$E$3:$G$3,0))</f>
        <v>72</v>
      </c>
      <c r="H51" s="18">
        <f>VLOOKUP(利用明細!D51,基本料金!$D$4:$H$8,5,FALSE)*F51</f>
        <v>63</v>
      </c>
      <c r="I51" s="18">
        <f t="shared" si="0"/>
        <v>135</v>
      </c>
      <c r="J51" s="3" t="s">
        <v>31</v>
      </c>
    </row>
    <row r="52" spans="2:10" x14ac:dyDescent="0.4">
      <c r="B52" s="3">
        <v>2021050022</v>
      </c>
      <c r="C52" s="4">
        <v>44335</v>
      </c>
      <c r="D52" s="3" t="s">
        <v>19</v>
      </c>
      <c r="E52" s="3">
        <v>24</v>
      </c>
      <c r="F52" s="3">
        <v>7</v>
      </c>
      <c r="G52" s="18">
        <f>INDEX(基本料金!$E$4:$G$8,MATCH(利用明細!D52,基本料金!$D$4:$D$8,0),MATCH(利用明細!E52,基本料金!$E$3:$G$3,0))</f>
        <v>135</v>
      </c>
      <c r="H52" s="18">
        <f>VLOOKUP(利用明細!D52,基本料金!$D$4:$H$8,5,FALSE)*F52</f>
        <v>63</v>
      </c>
      <c r="I52" s="18">
        <f t="shared" si="0"/>
        <v>198</v>
      </c>
      <c r="J52" s="3" t="s">
        <v>31</v>
      </c>
    </row>
    <row r="53" spans="2:10" x14ac:dyDescent="0.4">
      <c r="B53" s="3">
        <v>2021050023</v>
      </c>
      <c r="C53" s="4">
        <v>44335</v>
      </c>
      <c r="D53" s="3" t="s">
        <v>55</v>
      </c>
      <c r="E53" s="3">
        <v>12</v>
      </c>
      <c r="F53" s="3">
        <v>4</v>
      </c>
      <c r="G53" s="18">
        <f>INDEX(基本料金!$E$4:$G$8,MATCH(利用明細!D53,基本料金!$D$4:$D$8,0),MATCH(利用明細!E53,基本料金!$E$3:$G$3,0))</f>
        <v>154</v>
      </c>
      <c r="H53" s="18">
        <f>VLOOKUP(利用明細!D53,基本料金!$D$4:$H$8,5,FALSE)*F53</f>
        <v>76</v>
      </c>
      <c r="I53" s="18">
        <f t="shared" si="0"/>
        <v>230</v>
      </c>
      <c r="J53" s="3" t="s">
        <v>53</v>
      </c>
    </row>
    <row r="54" spans="2:10" x14ac:dyDescent="0.4">
      <c r="B54" s="3">
        <v>2021050024</v>
      </c>
      <c r="C54" s="4">
        <v>44336</v>
      </c>
      <c r="D54" s="3" t="s">
        <v>12</v>
      </c>
      <c r="E54" s="3">
        <v>12</v>
      </c>
      <c r="F54" s="3">
        <v>3</v>
      </c>
      <c r="G54" s="18">
        <f>INDEX(基本料金!$E$4:$G$8,MATCH(利用明細!D54,基本料金!$D$4:$D$8,0),MATCH(利用明細!E54,基本料金!$E$3:$G$3,0))</f>
        <v>90</v>
      </c>
      <c r="H54" s="18">
        <f>VLOOKUP(利用明細!D54,基本料金!$D$4:$H$8,5,FALSE)*F54</f>
        <v>42</v>
      </c>
      <c r="I54" s="18">
        <f t="shared" si="0"/>
        <v>132</v>
      </c>
      <c r="J54" s="3" t="s">
        <v>53</v>
      </c>
    </row>
    <row r="55" spans="2:10" x14ac:dyDescent="0.4">
      <c r="B55" s="3">
        <v>2021050025</v>
      </c>
      <c r="C55" s="4">
        <v>44337</v>
      </c>
      <c r="D55" s="3" t="s">
        <v>10</v>
      </c>
      <c r="E55" s="3">
        <v>12</v>
      </c>
      <c r="F55" s="3">
        <v>1</v>
      </c>
      <c r="G55" s="18">
        <f>INDEX(基本料金!$E$4:$G$8,MATCH(利用明細!D55,基本料金!$D$4:$D$8,0),MATCH(利用明細!E55,基本料金!$E$3:$G$3,0))</f>
        <v>63</v>
      </c>
      <c r="H55" s="18">
        <f>VLOOKUP(利用明細!D55,基本料金!$D$4:$H$8,5,FALSE)*F55</f>
        <v>7</v>
      </c>
      <c r="I55" s="18">
        <f t="shared" si="0"/>
        <v>70</v>
      </c>
      <c r="J55" s="3" t="s">
        <v>53</v>
      </c>
    </row>
    <row r="56" spans="2:10" x14ac:dyDescent="0.4">
      <c r="B56" s="3">
        <v>2021050026</v>
      </c>
      <c r="C56" s="4">
        <v>44338</v>
      </c>
      <c r="D56" s="3" t="s">
        <v>19</v>
      </c>
      <c r="E56" s="3">
        <v>24</v>
      </c>
      <c r="F56" s="3">
        <v>9</v>
      </c>
      <c r="G56" s="18">
        <f>INDEX(基本料金!$E$4:$G$8,MATCH(利用明細!D56,基本料金!$D$4:$D$8,0),MATCH(利用明細!E56,基本料金!$E$3:$G$3,0))</f>
        <v>135</v>
      </c>
      <c r="H56" s="18">
        <f>VLOOKUP(利用明細!D56,基本料金!$D$4:$H$8,5,FALSE)*F56</f>
        <v>81</v>
      </c>
      <c r="I56" s="18">
        <f t="shared" si="0"/>
        <v>216</v>
      </c>
      <c r="J56" s="3" t="s">
        <v>31</v>
      </c>
    </row>
    <row r="57" spans="2:10" x14ac:dyDescent="0.4">
      <c r="B57" s="3">
        <v>2021050027</v>
      </c>
      <c r="C57" s="4">
        <v>44339</v>
      </c>
      <c r="D57" s="3" t="s">
        <v>55</v>
      </c>
      <c r="E57" s="3">
        <v>12</v>
      </c>
      <c r="F57" s="3">
        <v>5</v>
      </c>
      <c r="G57" s="18">
        <f>INDEX(基本料金!$E$4:$G$8,MATCH(利用明細!D57,基本料金!$D$4:$D$8,0),MATCH(利用明細!E57,基本料金!$E$3:$G$3,0))</f>
        <v>154</v>
      </c>
      <c r="H57" s="18">
        <f>VLOOKUP(利用明細!D57,基本料金!$D$4:$H$8,5,FALSE)*F57</f>
        <v>95</v>
      </c>
      <c r="I57" s="18">
        <f t="shared" si="0"/>
        <v>249</v>
      </c>
      <c r="J57" s="3" t="s">
        <v>53</v>
      </c>
    </row>
    <row r="58" spans="2:10" x14ac:dyDescent="0.4">
      <c r="B58" s="3">
        <v>2021050028</v>
      </c>
      <c r="C58" s="4">
        <v>44339</v>
      </c>
      <c r="D58" s="3" t="s">
        <v>55</v>
      </c>
      <c r="E58" s="3">
        <v>12</v>
      </c>
      <c r="F58" s="3">
        <v>1</v>
      </c>
      <c r="G58" s="18">
        <f>INDEX(基本料金!$E$4:$G$8,MATCH(利用明細!D58,基本料金!$D$4:$D$8,0),MATCH(利用明細!E58,基本料金!$E$3:$G$3,0))</f>
        <v>154</v>
      </c>
      <c r="H58" s="18">
        <f>VLOOKUP(利用明細!D58,基本料金!$D$4:$H$8,5,FALSE)*F58</f>
        <v>19</v>
      </c>
      <c r="I58" s="18">
        <f t="shared" si="0"/>
        <v>173</v>
      </c>
      <c r="J58" s="3" t="s">
        <v>53</v>
      </c>
    </row>
    <row r="59" spans="2:10" x14ac:dyDescent="0.4">
      <c r="B59" s="3">
        <v>2021050029</v>
      </c>
      <c r="C59" s="4">
        <v>44340</v>
      </c>
      <c r="D59" s="3" t="s">
        <v>55</v>
      </c>
      <c r="E59" s="3">
        <v>24</v>
      </c>
      <c r="F59" s="3">
        <v>8</v>
      </c>
      <c r="G59" s="18">
        <f>INDEX(基本料金!$E$4:$G$8,MATCH(利用明細!D59,基本料金!$D$4:$D$8,0),MATCH(利用明細!E59,基本料金!$E$3:$G$3,0))</f>
        <v>181</v>
      </c>
      <c r="H59" s="18">
        <f>VLOOKUP(利用明細!D59,基本料金!$D$4:$H$8,5,FALSE)*F59</f>
        <v>152</v>
      </c>
      <c r="I59" s="18">
        <f t="shared" si="0"/>
        <v>333</v>
      </c>
      <c r="J59" s="3" t="s">
        <v>31</v>
      </c>
    </row>
    <row r="60" spans="2:10" x14ac:dyDescent="0.4">
      <c r="B60" s="3">
        <v>2021050030</v>
      </c>
      <c r="C60" s="4">
        <v>44341</v>
      </c>
      <c r="D60" s="3" t="s">
        <v>10</v>
      </c>
      <c r="E60" s="3">
        <v>24</v>
      </c>
      <c r="F60" s="3">
        <v>1</v>
      </c>
      <c r="G60" s="18">
        <f>INDEX(基本料金!$E$4:$G$8,MATCH(利用明細!D60,基本料金!$D$4:$D$8,0),MATCH(利用明細!E60,基本料金!$E$3:$G$3,0))</f>
        <v>72</v>
      </c>
      <c r="H60" s="18">
        <f>VLOOKUP(利用明細!D60,基本料金!$D$4:$H$8,5,FALSE)*F60</f>
        <v>7</v>
      </c>
      <c r="I60" s="18">
        <f t="shared" si="0"/>
        <v>79</v>
      </c>
      <c r="J60" s="3" t="s">
        <v>53</v>
      </c>
    </row>
    <row r="61" spans="2:10" x14ac:dyDescent="0.4">
      <c r="B61" s="3">
        <v>2021050031</v>
      </c>
      <c r="C61" s="4">
        <v>44342</v>
      </c>
      <c r="D61" s="3" t="s">
        <v>19</v>
      </c>
      <c r="E61" s="3">
        <v>24</v>
      </c>
      <c r="F61" s="3">
        <v>8</v>
      </c>
      <c r="G61" s="18">
        <f>INDEX(基本料金!$E$4:$G$8,MATCH(利用明細!D61,基本料金!$D$4:$D$8,0),MATCH(利用明細!E61,基本料金!$E$3:$G$3,0))</f>
        <v>135</v>
      </c>
      <c r="H61" s="18">
        <f>VLOOKUP(利用明細!D61,基本料金!$D$4:$H$8,5,FALSE)*F61</f>
        <v>72</v>
      </c>
      <c r="I61" s="18">
        <f t="shared" si="0"/>
        <v>207</v>
      </c>
      <c r="J61" s="3" t="s">
        <v>31</v>
      </c>
    </row>
    <row r="62" spans="2:10" x14ac:dyDescent="0.4">
      <c r="B62" s="3">
        <v>2021050032</v>
      </c>
      <c r="C62" s="4">
        <v>44342</v>
      </c>
      <c r="D62" s="3" t="s">
        <v>10</v>
      </c>
      <c r="E62" s="3">
        <v>12</v>
      </c>
      <c r="F62" s="3">
        <v>1</v>
      </c>
      <c r="G62" s="18">
        <f>INDEX(基本料金!$E$4:$G$8,MATCH(利用明細!D62,基本料金!$D$4:$D$8,0),MATCH(利用明細!E62,基本料金!$E$3:$G$3,0))</f>
        <v>63</v>
      </c>
      <c r="H62" s="18">
        <f>VLOOKUP(利用明細!D62,基本料金!$D$4:$H$8,5,FALSE)*F62</f>
        <v>7</v>
      </c>
      <c r="I62" s="18">
        <f t="shared" si="0"/>
        <v>70</v>
      </c>
      <c r="J62" s="3" t="s">
        <v>53</v>
      </c>
    </row>
    <row r="63" spans="2:10" x14ac:dyDescent="0.4">
      <c r="B63" s="3">
        <v>2021050033</v>
      </c>
      <c r="C63" s="4">
        <v>44343</v>
      </c>
      <c r="D63" s="3" t="s">
        <v>11</v>
      </c>
      <c r="E63" s="3">
        <v>12</v>
      </c>
      <c r="F63" s="3">
        <v>1</v>
      </c>
      <c r="G63" s="18">
        <f>INDEX(基本料金!$E$4:$G$8,MATCH(利用明細!D63,基本料金!$D$4:$D$8,0),MATCH(利用明細!E63,基本料金!$E$3:$G$3,0))</f>
        <v>163</v>
      </c>
      <c r="H63" s="18">
        <f>VLOOKUP(利用明細!D63,基本料金!$D$4:$H$8,5,FALSE)*F63</f>
        <v>19</v>
      </c>
      <c r="I63" s="18">
        <f t="shared" si="0"/>
        <v>182</v>
      </c>
      <c r="J63" s="3" t="s">
        <v>53</v>
      </c>
    </row>
    <row r="64" spans="2:10" x14ac:dyDescent="0.4">
      <c r="B64" s="3">
        <v>2021050034</v>
      </c>
      <c r="C64" s="4">
        <v>44344</v>
      </c>
      <c r="D64" s="3" t="s">
        <v>55</v>
      </c>
      <c r="E64" s="3">
        <v>24</v>
      </c>
      <c r="F64" s="3">
        <v>0</v>
      </c>
      <c r="G64" s="18">
        <f>INDEX(基本料金!$E$4:$G$8,MATCH(利用明細!D64,基本料金!$D$4:$D$8,0),MATCH(利用明細!E64,基本料金!$E$3:$G$3,0))</f>
        <v>181</v>
      </c>
      <c r="H64" s="18">
        <f>VLOOKUP(利用明細!D64,基本料金!$D$4:$H$8,5,FALSE)*F64</f>
        <v>0</v>
      </c>
      <c r="I64" s="18">
        <f t="shared" si="0"/>
        <v>181</v>
      </c>
      <c r="J64" s="3" t="s">
        <v>53</v>
      </c>
    </row>
    <row r="65" spans="2:10" x14ac:dyDescent="0.4">
      <c r="B65" s="3">
        <v>2021050035</v>
      </c>
      <c r="C65" s="4">
        <v>44344</v>
      </c>
      <c r="D65" s="3" t="s">
        <v>10</v>
      </c>
      <c r="E65" s="3">
        <v>12</v>
      </c>
      <c r="F65" s="3">
        <v>3</v>
      </c>
      <c r="G65" s="18">
        <f>INDEX(基本料金!$E$4:$G$8,MATCH(利用明細!D65,基本料金!$D$4:$D$8,0),MATCH(利用明細!E65,基本料金!$E$3:$G$3,0))</f>
        <v>63</v>
      </c>
      <c r="H65" s="18">
        <f>VLOOKUP(利用明細!D65,基本料金!$D$4:$H$8,5,FALSE)*F65</f>
        <v>21</v>
      </c>
      <c r="I65" s="18">
        <f t="shared" si="0"/>
        <v>84</v>
      </c>
      <c r="J65" s="3" t="s">
        <v>53</v>
      </c>
    </row>
    <row r="66" spans="2:10" x14ac:dyDescent="0.4">
      <c r="B66" s="3">
        <v>2021050036</v>
      </c>
      <c r="C66" s="4">
        <v>44345</v>
      </c>
      <c r="D66" s="3" t="s">
        <v>19</v>
      </c>
      <c r="E66" s="3">
        <v>12</v>
      </c>
      <c r="F66" s="3">
        <v>4</v>
      </c>
      <c r="G66" s="18">
        <f>INDEX(基本料金!$E$4:$G$8,MATCH(利用明細!D66,基本料金!$D$4:$D$8,0),MATCH(利用明細!E66,基本料金!$E$3:$G$3,0))</f>
        <v>108</v>
      </c>
      <c r="H66" s="18">
        <f>VLOOKUP(利用明細!D66,基本料金!$D$4:$H$8,5,FALSE)*F66</f>
        <v>36</v>
      </c>
      <c r="I66" s="18">
        <f t="shared" si="0"/>
        <v>144</v>
      </c>
      <c r="J66" s="3" t="s">
        <v>53</v>
      </c>
    </row>
    <row r="67" spans="2:10" x14ac:dyDescent="0.4">
      <c r="B67" s="3">
        <v>2021050037</v>
      </c>
      <c r="C67" s="4">
        <v>44346</v>
      </c>
      <c r="D67" s="3" t="s">
        <v>55</v>
      </c>
      <c r="E67" s="3">
        <v>12</v>
      </c>
      <c r="F67" s="3">
        <v>0</v>
      </c>
      <c r="G67" s="18">
        <f>INDEX(基本料金!$E$4:$G$8,MATCH(利用明細!D67,基本料金!$D$4:$D$8,0),MATCH(利用明細!E67,基本料金!$E$3:$G$3,0))</f>
        <v>154</v>
      </c>
      <c r="H67" s="18">
        <f>VLOOKUP(利用明細!D67,基本料金!$D$4:$H$8,5,FALSE)*F67</f>
        <v>0</v>
      </c>
      <c r="I67" s="18">
        <f t="shared" si="0"/>
        <v>154</v>
      </c>
      <c r="J67" s="3" t="s">
        <v>53</v>
      </c>
    </row>
    <row r="68" spans="2:10" x14ac:dyDescent="0.4">
      <c r="B68" s="3">
        <v>2021050038</v>
      </c>
      <c r="C68" s="4">
        <v>44346</v>
      </c>
      <c r="D68" s="3" t="s">
        <v>11</v>
      </c>
      <c r="E68" s="3">
        <v>24</v>
      </c>
      <c r="F68" s="3">
        <v>9</v>
      </c>
      <c r="G68" s="18">
        <f>INDEX(基本料金!$E$4:$G$8,MATCH(利用明細!D68,基本料金!$D$4:$D$8,0),MATCH(利用明細!E68,基本料金!$E$3:$G$3,0))</f>
        <v>190</v>
      </c>
      <c r="H68" s="18">
        <f>VLOOKUP(利用明細!D68,基本料金!$D$4:$H$8,5,FALSE)*F68</f>
        <v>171</v>
      </c>
      <c r="I68" s="18">
        <f t="shared" si="0"/>
        <v>361</v>
      </c>
      <c r="J68" s="3" t="s">
        <v>31</v>
      </c>
    </row>
    <row r="69" spans="2:10" x14ac:dyDescent="0.4">
      <c r="B69" s="3">
        <v>2021050039</v>
      </c>
      <c r="C69" s="4">
        <v>44346</v>
      </c>
      <c r="D69" s="3" t="s">
        <v>10</v>
      </c>
      <c r="E69" s="3">
        <v>24</v>
      </c>
      <c r="F69" s="3">
        <v>10</v>
      </c>
      <c r="G69" s="18">
        <f>INDEX(基本料金!$E$4:$G$8,MATCH(利用明細!D69,基本料金!$D$4:$D$8,0),MATCH(利用明細!E69,基本料金!$E$3:$G$3,0))</f>
        <v>72</v>
      </c>
      <c r="H69" s="18">
        <f>VLOOKUP(利用明細!D69,基本料金!$D$4:$H$8,5,FALSE)*F69</f>
        <v>70</v>
      </c>
      <c r="I69" s="18">
        <f t="shared" ref="I69:I101" si="1">SUM(G69:H69)</f>
        <v>142</v>
      </c>
      <c r="J69" s="3" t="s">
        <v>31</v>
      </c>
    </row>
    <row r="70" spans="2:10" x14ac:dyDescent="0.4">
      <c r="B70" s="3">
        <v>2021050040</v>
      </c>
      <c r="C70" s="4">
        <v>44347</v>
      </c>
      <c r="D70" s="3" t="s">
        <v>19</v>
      </c>
      <c r="E70" s="3">
        <v>12</v>
      </c>
      <c r="F70" s="3">
        <v>7</v>
      </c>
      <c r="G70" s="18">
        <f>INDEX(基本料金!$E$4:$G$8,MATCH(利用明細!D70,基本料金!$D$4:$D$8,0),MATCH(利用明細!E70,基本料金!$E$3:$G$3,0))</f>
        <v>108</v>
      </c>
      <c r="H70" s="18">
        <f>VLOOKUP(利用明細!D70,基本料金!$D$4:$H$8,5,FALSE)*F70</f>
        <v>63</v>
      </c>
      <c r="I70" s="18">
        <f t="shared" si="1"/>
        <v>171</v>
      </c>
      <c r="J70" s="3" t="s">
        <v>53</v>
      </c>
    </row>
    <row r="71" spans="2:10" x14ac:dyDescent="0.4">
      <c r="B71" s="3">
        <v>2021050041</v>
      </c>
      <c r="C71" s="4">
        <v>44347</v>
      </c>
      <c r="D71" s="3" t="s">
        <v>55</v>
      </c>
      <c r="E71" s="3">
        <v>24</v>
      </c>
      <c r="F71" s="3">
        <v>5</v>
      </c>
      <c r="G71" s="18">
        <f>INDEX(基本料金!$E$4:$G$8,MATCH(利用明細!D71,基本料金!$D$4:$D$8,0),MATCH(利用明細!E71,基本料金!$E$3:$G$3,0))</f>
        <v>181</v>
      </c>
      <c r="H71" s="18">
        <f>VLOOKUP(利用明細!D71,基本料金!$D$4:$H$8,5,FALSE)*F71</f>
        <v>95</v>
      </c>
      <c r="I71" s="18">
        <f t="shared" si="1"/>
        <v>276</v>
      </c>
      <c r="J71" s="3" t="s">
        <v>53</v>
      </c>
    </row>
    <row r="72" spans="2:10" x14ac:dyDescent="0.4">
      <c r="B72" s="3">
        <v>2021050042</v>
      </c>
      <c r="C72" s="4">
        <v>44348</v>
      </c>
      <c r="D72" s="3" t="s">
        <v>55</v>
      </c>
      <c r="E72" s="3">
        <v>12</v>
      </c>
      <c r="F72" s="3">
        <v>1</v>
      </c>
      <c r="G72" s="18">
        <f>INDEX(基本料金!$E$4:$G$8,MATCH(利用明細!D72,基本料金!$D$4:$D$8,0),MATCH(利用明細!E72,基本料金!$E$3:$G$3,0))</f>
        <v>154</v>
      </c>
      <c r="H72" s="18">
        <f>VLOOKUP(利用明細!D72,基本料金!$D$4:$H$8,5,FALSE)*F72</f>
        <v>19</v>
      </c>
      <c r="I72" s="18">
        <f t="shared" si="1"/>
        <v>173</v>
      </c>
      <c r="J72" s="3" t="s">
        <v>53</v>
      </c>
    </row>
    <row r="73" spans="2:10" x14ac:dyDescent="0.4">
      <c r="B73" s="3">
        <v>2021050043</v>
      </c>
      <c r="C73" s="4">
        <v>44349</v>
      </c>
      <c r="D73" s="3" t="s">
        <v>10</v>
      </c>
      <c r="E73" s="3">
        <v>24</v>
      </c>
      <c r="F73" s="3">
        <v>22</v>
      </c>
      <c r="G73" s="18">
        <f>INDEX(基本料金!$E$4:$G$8,MATCH(利用明細!D73,基本料金!$D$4:$D$8,0),MATCH(利用明細!E73,基本料金!$E$3:$G$3,0))</f>
        <v>72</v>
      </c>
      <c r="H73" s="18">
        <f>VLOOKUP(利用明細!D73,基本料金!$D$4:$H$8,5,FALSE)*F73</f>
        <v>154</v>
      </c>
      <c r="I73" s="18">
        <f t="shared" si="1"/>
        <v>226</v>
      </c>
      <c r="J73" s="3" t="s">
        <v>31</v>
      </c>
    </row>
    <row r="74" spans="2:10" x14ac:dyDescent="0.4">
      <c r="B74" s="3">
        <v>2021050044</v>
      </c>
      <c r="C74" s="4">
        <v>44350</v>
      </c>
      <c r="D74" s="3" t="s">
        <v>19</v>
      </c>
      <c r="E74" s="3">
        <v>24</v>
      </c>
      <c r="F74" s="3">
        <v>0</v>
      </c>
      <c r="G74" s="18">
        <f>INDEX(基本料金!$E$4:$G$8,MATCH(利用明細!D74,基本料金!$D$4:$D$8,0),MATCH(利用明細!E74,基本料金!$E$3:$G$3,0))</f>
        <v>135</v>
      </c>
      <c r="H74" s="18">
        <f>VLOOKUP(利用明細!D74,基本料金!$D$4:$H$8,5,FALSE)*F74</f>
        <v>0</v>
      </c>
      <c r="I74" s="18">
        <f t="shared" si="1"/>
        <v>135</v>
      </c>
      <c r="J74" s="3" t="s">
        <v>53</v>
      </c>
    </row>
    <row r="75" spans="2:10" x14ac:dyDescent="0.4">
      <c r="B75" s="3">
        <v>2021050045</v>
      </c>
      <c r="C75" s="4">
        <v>44351</v>
      </c>
      <c r="D75" s="3" t="s">
        <v>10</v>
      </c>
      <c r="E75" s="3">
        <v>24</v>
      </c>
      <c r="F75" s="3">
        <v>10</v>
      </c>
      <c r="G75" s="18">
        <f>INDEX(基本料金!$E$4:$G$8,MATCH(利用明細!D75,基本料金!$D$4:$D$8,0),MATCH(利用明細!E75,基本料金!$E$3:$G$3,0))</f>
        <v>72</v>
      </c>
      <c r="H75" s="18">
        <f>VLOOKUP(利用明細!D75,基本料金!$D$4:$H$8,5,FALSE)*F75</f>
        <v>70</v>
      </c>
      <c r="I75" s="18">
        <f t="shared" si="1"/>
        <v>142</v>
      </c>
      <c r="J75" s="3" t="s">
        <v>31</v>
      </c>
    </row>
    <row r="76" spans="2:10" x14ac:dyDescent="0.4">
      <c r="B76" s="3">
        <v>2021050046</v>
      </c>
      <c r="C76" s="4">
        <v>44352</v>
      </c>
      <c r="D76" s="3" t="s">
        <v>11</v>
      </c>
      <c r="E76" s="3">
        <v>24</v>
      </c>
      <c r="F76" s="3">
        <v>9</v>
      </c>
      <c r="G76" s="18">
        <f>INDEX(基本料金!$E$4:$G$8,MATCH(利用明細!D76,基本料金!$D$4:$D$8,0),MATCH(利用明細!E76,基本料金!$E$3:$G$3,0))</f>
        <v>190</v>
      </c>
      <c r="H76" s="18">
        <f>VLOOKUP(利用明細!D76,基本料金!$D$4:$H$8,5,FALSE)*F76</f>
        <v>171</v>
      </c>
      <c r="I76" s="18">
        <f t="shared" si="1"/>
        <v>361</v>
      </c>
      <c r="J76" s="3" t="s">
        <v>31</v>
      </c>
    </row>
    <row r="77" spans="2:10" x14ac:dyDescent="0.4">
      <c r="B77" s="3">
        <v>2021050047</v>
      </c>
      <c r="C77" s="4">
        <v>44353</v>
      </c>
      <c r="D77" s="3" t="s">
        <v>55</v>
      </c>
      <c r="E77" s="3">
        <v>12</v>
      </c>
      <c r="F77" s="3">
        <v>4</v>
      </c>
      <c r="G77" s="18">
        <f>INDEX(基本料金!$E$4:$G$8,MATCH(利用明細!D77,基本料金!$D$4:$D$8,0),MATCH(利用明細!E77,基本料金!$E$3:$G$3,0))</f>
        <v>154</v>
      </c>
      <c r="H77" s="18">
        <f>VLOOKUP(利用明細!D77,基本料金!$D$4:$H$8,5,FALSE)*F77</f>
        <v>76</v>
      </c>
      <c r="I77" s="18">
        <f t="shared" si="1"/>
        <v>230</v>
      </c>
      <c r="J77" s="3" t="s">
        <v>53</v>
      </c>
    </row>
    <row r="78" spans="2:10" x14ac:dyDescent="0.4">
      <c r="B78" s="3">
        <v>2021050048</v>
      </c>
      <c r="C78" s="4">
        <v>44354</v>
      </c>
      <c r="D78" s="3" t="s">
        <v>10</v>
      </c>
      <c r="E78" s="3">
        <v>24</v>
      </c>
      <c r="F78" s="3">
        <v>9</v>
      </c>
      <c r="G78" s="18">
        <f>INDEX(基本料金!$E$4:$G$8,MATCH(利用明細!D78,基本料金!$D$4:$D$8,0),MATCH(利用明細!E78,基本料金!$E$3:$G$3,0))</f>
        <v>72</v>
      </c>
      <c r="H78" s="18">
        <f>VLOOKUP(利用明細!D78,基本料金!$D$4:$H$8,5,FALSE)*F78</f>
        <v>63</v>
      </c>
      <c r="I78" s="18">
        <f t="shared" si="1"/>
        <v>135</v>
      </c>
      <c r="J78" s="3" t="s">
        <v>31</v>
      </c>
    </row>
    <row r="79" spans="2:10" x14ac:dyDescent="0.4">
      <c r="B79" s="3">
        <v>2021050049</v>
      </c>
      <c r="C79" s="4">
        <v>44355</v>
      </c>
      <c r="D79" s="3" t="s">
        <v>19</v>
      </c>
      <c r="E79" s="3">
        <v>24</v>
      </c>
      <c r="F79" s="3">
        <v>1</v>
      </c>
      <c r="G79" s="18">
        <f>INDEX(基本料金!$E$4:$G$8,MATCH(利用明細!D79,基本料金!$D$4:$D$8,0),MATCH(利用明細!E79,基本料金!$E$3:$G$3,0))</f>
        <v>135</v>
      </c>
      <c r="H79" s="18">
        <f>VLOOKUP(利用明細!D79,基本料金!$D$4:$H$8,5,FALSE)*F79</f>
        <v>9</v>
      </c>
      <c r="I79" s="18">
        <f t="shared" si="1"/>
        <v>144</v>
      </c>
      <c r="J79" s="3" t="s">
        <v>53</v>
      </c>
    </row>
    <row r="80" spans="2:10" x14ac:dyDescent="0.4">
      <c r="B80" s="3">
        <v>2021050050</v>
      </c>
      <c r="C80" s="4">
        <v>44356</v>
      </c>
      <c r="D80" s="3" t="s">
        <v>55</v>
      </c>
      <c r="E80" s="3">
        <v>24</v>
      </c>
      <c r="F80" s="3">
        <v>6</v>
      </c>
      <c r="G80" s="18">
        <f>INDEX(基本料金!$E$4:$G$8,MATCH(利用明細!D80,基本料金!$D$4:$D$8,0),MATCH(利用明細!E80,基本料金!$E$3:$G$3,0))</f>
        <v>181</v>
      </c>
      <c r="H80" s="18">
        <f>VLOOKUP(利用明細!D80,基本料金!$D$4:$H$8,5,FALSE)*F80</f>
        <v>114</v>
      </c>
      <c r="I80" s="18">
        <f t="shared" si="1"/>
        <v>295</v>
      </c>
      <c r="J80" s="3" t="s">
        <v>31</v>
      </c>
    </row>
    <row r="81" spans="2:10" x14ac:dyDescent="0.4">
      <c r="B81" s="3">
        <v>2021050051</v>
      </c>
      <c r="C81" s="4">
        <v>44357</v>
      </c>
      <c r="D81" s="3" t="s">
        <v>11</v>
      </c>
      <c r="E81" s="3">
        <v>12</v>
      </c>
      <c r="F81" s="3">
        <v>0</v>
      </c>
      <c r="G81" s="18">
        <f>INDEX(基本料金!$E$4:$G$8,MATCH(利用明細!D81,基本料金!$D$4:$D$8,0),MATCH(利用明細!E81,基本料金!$E$3:$G$3,0))</f>
        <v>163</v>
      </c>
      <c r="H81" s="18">
        <f>VLOOKUP(利用明細!D81,基本料金!$D$4:$H$8,5,FALSE)*F81</f>
        <v>0</v>
      </c>
      <c r="I81" s="18">
        <f t="shared" si="1"/>
        <v>163</v>
      </c>
      <c r="J81" s="3" t="s">
        <v>53</v>
      </c>
    </row>
    <row r="82" spans="2:10" x14ac:dyDescent="0.4">
      <c r="B82" s="3">
        <v>2021050052</v>
      </c>
      <c r="C82" s="4">
        <v>44358</v>
      </c>
      <c r="D82" s="3" t="s">
        <v>10</v>
      </c>
      <c r="E82" s="3">
        <v>12</v>
      </c>
      <c r="F82" s="3">
        <v>2</v>
      </c>
      <c r="G82" s="18">
        <f>INDEX(基本料金!$E$4:$G$8,MATCH(利用明細!D82,基本料金!$D$4:$D$8,0),MATCH(利用明細!E82,基本料金!$E$3:$G$3,0))</f>
        <v>63</v>
      </c>
      <c r="H82" s="18">
        <f>VLOOKUP(利用明細!D82,基本料金!$D$4:$H$8,5,FALSE)*F82</f>
        <v>14</v>
      </c>
      <c r="I82" s="18">
        <f t="shared" si="1"/>
        <v>77</v>
      </c>
      <c r="J82" s="3" t="s">
        <v>53</v>
      </c>
    </row>
    <row r="83" spans="2:10" x14ac:dyDescent="0.4">
      <c r="B83" s="3">
        <v>2021050053</v>
      </c>
      <c r="C83" s="4">
        <v>44359</v>
      </c>
      <c r="D83" s="3" t="s">
        <v>19</v>
      </c>
      <c r="E83" s="3">
        <v>12</v>
      </c>
      <c r="F83" s="3">
        <v>4</v>
      </c>
      <c r="G83" s="18">
        <f>INDEX(基本料金!$E$4:$G$8,MATCH(利用明細!D83,基本料金!$D$4:$D$8,0),MATCH(利用明細!E83,基本料金!$E$3:$G$3,0))</f>
        <v>108</v>
      </c>
      <c r="H83" s="18">
        <f>VLOOKUP(利用明細!D83,基本料金!$D$4:$H$8,5,FALSE)*F83</f>
        <v>36</v>
      </c>
      <c r="I83" s="18">
        <f t="shared" si="1"/>
        <v>144</v>
      </c>
      <c r="J83" s="3" t="s">
        <v>53</v>
      </c>
    </row>
    <row r="84" spans="2:10" x14ac:dyDescent="0.4">
      <c r="B84" s="3">
        <v>2021050054</v>
      </c>
      <c r="C84" s="4">
        <v>44360</v>
      </c>
      <c r="D84" s="3" t="s">
        <v>55</v>
      </c>
      <c r="E84" s="3">
        <v>24</v>
      </c>
      <c r="F84" s="3">
        <v>10</v>
      </c>
      <c r="G84" s="18">
        <f>INDEX(基本料金!$E$4:$G$8,MATCH(利用明細!D84,基本料金!$D$4:$D$8,0),MATCH(利用明細!E84,基本料金!$E$3:$G$3,0))</f>
        <v>181</v>
      </c>
      <c r="H84" s="18">
        <f>VLOOKUP(利用明細!D84,基本料金!$D$4:$H$8,5,FALSE)*F84</f>
        <v>190</v>
      </c>
      <c r="I84" s="18">
        <f t="shared" si="1"/>
        <v>371</v>
      </c>
      <c r="J84" s="3" t="s">
        <v>31</v>
      </c>
    </row>
    <row r="85" spans="2:10" x14ac:dyDescent="0.4">
      <c r="B85" s="3">
        <v>2021050055</v>
      </c>
      <c r="C85" s="4">
        <v>44361</v>
      </c>
      <c r="D85" s="3" t="s">
        <v>12</v>
      </c>
      <c r="E85" s="3">
        <v>12</v>
      </c>
      <c r="F85" s="3">
        <v>4</v>
      </c>
      <c r="G85" s="18">
        <f>INDEX(基本料金!$E$4:$G$8,MATCH(利用明細!D85,基本料金!$D$4:$D$8,0),MATCH(利用明細!E85,基本料金!$E$3:$G$3,0))</f>
        <v>90</v>
      </c>
      <c r="H85" s="18">
        <f>VLOOKUP(利用明細!D85,基本料金!$D$4:$H$8,5,FALSE)*F85</f>
        <v>56</v>
      </c>
      <c r="I85" s="18">
        <f t="shared" si="1"/>
        <v>146</v>
      </c>
      <c r="J85" s="3" t="s">
        <v>53</v>
      </c>
    </row>
    <row r="86" spans="2:10" x14ac:dyDescent="0.4">
      <c r="B86" s="3">
        <v>2021050056</v>
      </c>
      <c r="C86" s="4">
        <v>44362</v>
      </c>
      <c r="D86" s="3" t="s">
        <v>12</v>
      </c>
      <c r="E86" s="3">
        <v>12</v>
      </c>
      <c r="F86" s="3">
        <v>5</v>
      </c>
      <c r="G86" s="18">
        <f>INDEX(基本料金!$E$4:$G$8,MATCH(利用明細!D86,基本料金!$D$4:$D$8,0),MATCH(利用明細!E86,基本料金!$E$3:$G$3,0))</f>
        <v>90</v>
      </c>
      <c r="H86" s="18">
        <f>VLOOKUP(利用明細!D86,基本料金!$D$4:$H$8,5,FALSE)*F86</f>
        <v>70</v>
      </c>
      <c r="I86" s="18">
        <f t="shared" si="1"/>
        <v>160</v>
      </c>
      <c r="J86" s="3" t="s">
        <v>53</v>
      </c>
    </row>
    <row r="87" spans="2:10" x14ac:dyDescent="0.4">
      <c r="B87" s="3">
        <v>2021050057</v>
      </c>
      <c r="C87" s="4">
        <v>44363</v>
      </c>
      <c r="D87" s="3" t="s">
        <v>10</v>
      </c>
      <c r="E87" s="3">
        <v>12</v>
      </c>
      <c r="F87" s="3">
        <v>2</v>
      </c>
      <c r="G87" s="18">
        <f>INDEX(基本料金!$E$4:$G$8,MATCH(利用明細!D87,基本料金!$D$4:$D$8,0),MATCH(利用明細!E87,基本料金!$E$3:$G$3,0))</f>
        <v>63</v>
      </c>
      <c r="H87" s="18">
        <f>VLOOKUP(利用明細!D87,基本料金!$D$4:$H$8,5,FALSE)*F87</f>
        <v>14</v>
      </c>
      <c r="I87" s="18">
        <f t="shared" si="1"/>
        <v>77</v>
      </c>
      <c r="J87" s="3" t="s">
        <v>53</v>
      </c>
    </row>
    <row r="88" spans="2:10" x14ac:dyDescent="0.4">
      <c r="B88" s="3">
        <v>2021050058</v>
      </c>
      <c r="C88" s="4">
        <v>44364</v>
      </c>
      <c r="D88" s="3" t="s">
        <v>19</v>
      </c>
      <c r="E88" s="3">
        <v>24</v>
      </c>
      <c r="F88" s="3">
        <v>5</v>
      </c>
      <c r="G88" s="18">
        <f>INDEX(基本料金!$E$4:$G$8,MATCH(利用明細!D88,基本料金!$D$4:$D$8,0),MATCH(利用明細!E88,基本料金!$E$3:$G$3,0))</f>
        <v>135</v>
      </c>
      <c r="H88" s="18">
        <f>VLOOKUP(利用明細!D88,基本料金!$D$4:$H$8,5,FALSE)*F88</f>
        <v>45</v>
      </c>
      <c r="I88" s="18">
        <f t="shared" si="1"/>
        <v>180</v>
      </c>
      <c r="J88" s="3" t="s">
        <v>53</v>
      </c>
    </row>
    <row r="89" spans="2:10" x14ac:dyDescent="0.4">
      <c r="B89" s="3">
        <v>2021050059</v>
      </c>
      <c r="C89" s="4">
        <v>44365</v>
      </c>
      <c r="D89" s="3" t="s">
        <v>10</v>
      </c>
      <c r="E89" s="3">
        <v>12</v>
      </c>
      <c r="F89" s="3">
        <v>6</v>
      </c>
      <c r="G89" s="18">
        <f>INDEX(基本料金!$E$4:$G$8,MATCH(利用明細!D89,基本料金!$D$4:$D$8,0),MATCH(利用明細!E89,基本料金!$E$3:$G$3,0))</f>
        <v>63</v>
      </c>
      <c r="H89" s="18">
        <f>VLOOKUP(利用明細!D89,基本料金!$D$4:$H$8,5,FALSE)*F89</f>
        <v>42</v>
      </c>
      <c r="I89" s="18">
        <f t="shared" si="1"/>
        <v>105</v>
      </c>
      <c r="J89" s="3" t="s">
        <v>53</v>
      </c>
    </row>
    <row r="90" spans="2:10" x14ac:dyDescent="0.4">
      <c r="B90" s="3">
        <v>2021050060</v>
      </c>
      <c r="C90" s="4">
        <v>44366</v>
      </c>
      <c r="D90" s="3" t="s">
        <v>11</v>
      </c>
      <c r="E90" s="3">
        <v>12</v>
      </c>
      <c r="F90" s="3">
        <v>2</v>
      </c>
      <c r="G90" s="18">
        <f>INDEX(基本料金!$E$4:$G$8,MATCH(利用明細!D90,基本料金!$D$4:$D$8,0),MATCH(利用明細!E90,基本料金!$E$3:$G$3,0))</f>
        <v>163</v>
      </c>
      <c r="H90" s="18">
        <f>VLOOKUP(利用明細!D90,基本料金!$D$4:$H$8,5,FALSE)*F90</f>
        <v>38</v>
      </c>
      <c r="I90" s="18">
        <f t="shared" si="1"/>
        <v>201</v>
      </c>
      <c r="J90" s="3" t="s">
        <v>53</v>
      </c>
    </row>
    <row r="91" spans="2:10" x14ac:dyDescent="0.4">
      <c r="B91" s="3">
        <v>2021050061</v>
      </c>
      <c r="C91" s="4">
        <v>44367</v>
      </c>
      <c r="D91" s="3" t="s">
        <v>55</v>
      </c>
      <c r="E91" s="3">
        <v>24</v>
      </c>
      <c r="F91" s="3">
        <v>2</v>
      </c>
      <c r="G91" s="18">
        <f>INDEX(基本料金!$E$4:$G$8,MATCH(利用明細!D91,基本料金!$D$4:$D$8,0),MATCH(利用明細!E91,基本料金!$E$3:$G$3,0))</f>
        <v>181</v>
      </c>
      <c r="H91" s="18">
        <f>VLOOKUP(利用明細!D91,基本料金!$D$4:$H$8,5,FALSE)*F91</f>
        <v>38</v>
      </c>
      <c r="I91" s="18">
        <f t="shared" si="1"/>
        <v>219</v>
      </c>
      <c r="J91" s="3" t="s">
        <v>53</v>
      </c>
    </row>
    <row r="92" spans="2:10" x14ac:dyDescent="0.4">
      <c r="B92" s="3">
        <v>2021050062</v>
      </c>
      <c r="C92" s="4">
        <v>44368</v>
      </c>
      <c r="D92" s="3" t="s">
        <v>10</v>
      </c>
      <c r="E92" s="3">
        <v>24</v>
      </c>
      <c r="F92" s="3">
        <v>9</v>
      </c>
      <c r="G92" s="18">
        <f>INDEX(基本料金!$E$4:$G$8,MATCH(利用明細!D92,基本料金!$D$4:$D$8,0),MATCH(利用明細!E92,基本料金!$E$3:$G$3,0))</f>
        <v>72</v>
      </c>
      <c r="H92" s="18">
        <f>VLOOKUP(利用明細!D92,基本料金!$D$4:$H$8,5,FALSE)*F92</f>
        <v>63</v>
      </c>
      <c r="I92" s="18">
        <f t="shared" si="1"/>
        <v>135</v>
      </c>
      <c r="J92" s="3" t="s">
        <v>31</v>
      </c>
    </row>
    <row r="93" spans="2:10" x14ac:dyDescent="0.4">
      <c r="B93" s="3">
        <v>2021050063</v>
      </c>
      <c r="C93" s="4">
        <v>44369</v>
      </c>
      <c r="D93" s="3" t="s">
        <v>19</v>
      </c>
      <c r="E93" s="3">
        <v>24</v>
      </c>
      <c r="F93" s="3">
        <v>7</v>
      </c>
      <c r="G93" s="18">
        <f>INDEX(基本料金!$E$4:$G$8,MATCH(利用明細!D93,基本料金!$D$4:$D$8,0),MATCH(利用明細!E93,基本料金!$E$3:$G$3,0))</f>
        <v>135</v>
      </c>
      <c r="H93" s="18">
        <f>VLOOKUP(利用明細!D93,基本料金!$D$4:$H$8,5,FALSE)*F93</f>
        <v>63</v>
      </c>
      <c r="I93" s="18">
        <f t="shared" si="1"/>
        <v>198</v>
      </c>
      <c r="J93" s="3" t="s">
        <v>31</v>
      </c>
    </row>
    <row r="94" spans="2:10" x14ac:dyDescent="0.4">
      <c r="B94" s="3">
        <v>2021050064</v>
      </c>
      <c r="C94" s="4">
        <v>44370</v>
      </c>
      <c r="D94" s="3" t="s">
        <v>55</v>
      </c>
      <c r="E94" s="3">
        <v>12</v>
      </c>
      <c r="F94" s="3">
        <v>4</v>
      </c>
      <c r="G94" s="18">
        <f>INDEX(基本料金!$E$4:$G$8,MATCH(利用明細!D94,基本料金!$D$4:$D$8,0),MATCH(利用明細!E94,基本料金!$E$3:$G$3,0))</f>
        <v>154</v>
      </c>
      <c r="H94" s="18">
        <f>VLOOKUP(利用明細!D94,基本料金!$D$4:$H$8,5,FALSE)*F94</f>
        <v>76</v>
      </c>
      <c r="I94" s="18">
        <f t="shared" si="1"/>
        <v>230</v>
      </c>
      <c r="J94" s="3" t="s">
        <v>53</v>
      </c>
    </row>
    <row r="95" spans="2:10" x14ac:dyDescent="0.4">
      <c r="B95" s="3">
        <v>2021050065</v>
      </c>
      <c r="C95" s="4">
        <v>44371</v>
      </c>
      <c r="D95" s="3" t="s">
        <v>12</v>
      </c>
      <c r="E95" s="3">
        <v>12</v>
      </c>
      <c r="F95" s="3">
        <v>3</v>
      </c>
      <c r="G95" s="18">
        <f>INDEX(基本料金!$E$4:$G$8,MATCH(利用明細!D95,基本料金!$D$4:$D$8,0),MATCH(利用明細!E95,基本料金!$E$3:$G$3,0))</f>
        <v>90</v>
      </c>
      <c r="H95" s="18">
        <f>VLOOKUP(利用明細!D95,基本料金!$D$4:$H$8,5,FALSE)*F95</f>
        <v>42</v>
      </c>
      <c r="I95" s="18">
        <f t="shared" si="1"/>
        <v>132</v>
      </c>
      <c r="J95" s="3" t="s">
        <v>53</v>
      </c>
    </row>
    <row r="96" spans="2:10" x14ac:dyDescent="0.4">
      <c r="B96" s="3">
        <v>2021050066</v>
      </c>
      <c r="C96" s="4">
        <v>44372</v>
      </c>
      <c r="D96" s="3" t="s">
        <v>10</v>
      </c>
      <c r="E96" s="3">
        <v>12</v>
      </c>
      <c r="F96" s="3">
        <v>1</v>
      </c>
      <c r="G96" s="18">
        <f>INDEX(基本料金!$E$4:$G$8,MATCH(利用明細!D96,基本料金!$D$4:$D$8,0),MATCH(利用明細!E96,基本料金!$E$3:$G$3,0))</f>
        <v>63</v>
      </c>
      <c r="H96" s="18">
        <f>VLOOKUP(利用明細!D96,基本料金!$D$4:$H$8,5,FALSE)*F96</f>
        <v>7</v>
      </c>
      <c r="I96" s="18">
        <f t="shared" si="1"/>
        <v>70</v>
      </c>
      <c r="J96" s="3" t="s">
        <v>53</v>
      </c>
    </row>
    <row r="97" spans="2:10" x14ac:dyDescent="0.4">
      <c r="B97" s="3">
        <v>2021050067</v>
      </c>
      <c r="C97" s="4">
        <v>44373</v>
      </c>
      <c r="D97" s="3" t="s">
        <v>19</v>
      </c>
      <c r="E97" s="3">
        <v>24</v>
      </c>
      <c r="F97" s="3">
        <v>9</v>
      </c>
      <c r="G97" s="18">
        <f>INDEX(基本料金!$E$4:$G$8,MATCH(利用明細!D97,基本料金!$D$4:$D$8,0),MATCH(利用明細!E97,基本料金!$E$3:$G$3,0))</f>
        <v>135</v>
      </c>
      <c r="H97" s="18">
        <f>VLOOKUP(利用明細!D97,基本料金!$D$4:$H$8,5,FALSE)*F97</f>
        <v>81</v>
      </c>
      <c r="I97" s="18">
        <f t="shared" si="1"/>
        <v>216</v>
      </c>
      <c r="J97" s="3" t="s">
        <v>31</v>
      </c>
    </row>
    <row r="98" spans="2:10" x14ac:dyDescent="0.4">
      <c r="B98" s="3">
        <v>2021050068</v>
      </c>
      <c r="C98" s="4">
        <v>44374</v>
      </c>
      <c r="D98" s="3" t="s">
        <v>55</v>
      </c>
      <c r="E98" s="3">
        <v>12</v>
      </c>
      <c r="F98" s="3">
        <v>5</v>
      </c>
      <c r="G98" s="18">
        <f>INDEX(基本料金!$E$4:$G$8,MATCH(利用明細!D98,基本料金!$D$4:$D$8,0),MATCH(利用明細!E98,基本料金!$E$3:$G$3,0))</f>
        <v>154</v>
      </c>
      <c r="H98" s="18">
        <f>VLOOKUP(利用明細!D98,基本料金!$D$4:$H$8,5,FALSE)*F98</f>
        <v>95</v>
      </c>
      <c r="I98" s="18">
        <f t="shared" si="1"/>
        <v>249</v>
      </c>
      <c r="J98" s="3" t="s">
        <v>53</v>
      </c>
    </row>
    <row r="99" spans="2:10" x14ac:dyDescent="0.4">
      <c r="B99" s="3">
        <v>2021050069</v>
      </c>
      <c r="C99" s="4">
        <v>44375</v>
      </c>
      <c r="D99" s="3" t="s">
        <v>55</v>
      </c>
      <c r="E99" s="3">
        <v>12</v>
      </c>
      <c r="F99" s="3">
        <v>1</v>
      </c>
      <c r="G99" s="18">
        <f>INDEX(基本料金!$E$4:$G$8,MATCH(利用明細!D99,基本料金!$D$4:$D$8,0),MATCH(利用明細!E99,基本料金!$E$3:$G$3,0))</f>
        <v>154</v>
      </c>
      <c r="H99" s="18">
        <f>VLOOKUP(利用明細!D99,基本料金!$D$4:$H$8,5,FALSE)*F99</f>
        <v>19</v>
      </c>
      <c r="I99" s="18">
        <f t="shared" si="1"/>
        <v>173</v>
      </c>
      <c r="J99" s="3" t="s">
        <v>53</v>
      </c>
    </row>
    <row r="100" spans="2:10" x14ac:dyDescent="0.4">
      <c r="B100" s="3">
        <v>2021050070</v>
      </c>
      <c r="C100" s="4">
        <v>44376</v>
      </c>
      <c r="D100" s="3" t="s">
        <v>55</v>
      </c>
      <c r="E100" s="3">
        <v>24</v>
      </c>
      <c r="F100" s="3">
        <v>8</v>
      </c>
      <c r="G100" s="18">
        <f>INDEX(基本料金!$E$4:$G$8,MATCH(利用明細!D100,基本料金!$D$4:$D$8,0),MATCH(利用明細!E100,基本料金!$E$3:$G$3,0))</f>
        <v>181</v>
      </c>
      <c r="H100" s="18">
        <f>VLOOKUP(利用明細!D100,基本料金!$D$4:$H$8,5,FALSE)*F100</f>
        <v>152</v>
      </c>
      <c r="I100" s="18">
        <f t="shared" si="1"/>
        <v>333</v>
      </c>
      <c r="J100" s="3" t="s">
        <v>31</v>
      </c>
    </row>
    <row r="101" spans="2:10" x14ac:dyDescent="0.4">
      <c r="B101" s="3">
        <v>2021050071</v>
      </c>
      <c r="C101" s="4">
        <v>44377</v>
      </c>
      <c r="D101" s="3" t="s">
        <v>10</v>
      </c>
      <c r="E101" s="3">
        <v>24</v>
      </c>
      <c r="F101" s="3">
        <v>1</v>
      </c>
      <c r="G101" s="18">
        <f>INDEX(基本料金!$E$4:$G$8,MATCH(利用明細!D101,基本料金!$D$4:$D$8,0),MATCH(利用明細!E101,基本料金!$E$3:$G$3,0))</f>
        <v>72</v>
      </c>
      <c r="H101" s="18">
        <f>VLOOKUP(利用明細!D101,基本料金!$D$4:$H$8,5,FALSE)*F101</f>
        <v>7</v>
      </c>
      <c r="I101" s="18">
        <f t="shared" si="1"/>
        <v>79</v>
      </c>
      <c r="J101" s="3" t="s">
        <v>53</v>
      </c>
    </row>
  </sheetData>
  <phoneticPr fontId="3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D5C84-6C70-4773-9E53-EC83F5DF4ED0}">
  <sheetPr>
    <tabColor theme="3"/>
  </sheetPr>
  <dimension ref="B1:E11"/>
  <sheetViews>
    <sheetView workbookViewId="0"/>
  </sheetViews>
  <sheetFormatPr defaultRowHeight="18.75" x14ac:dyDescent="0.4"/>
  <cols>
    <col min="1" max="1" width="3.625" style="1" customWidth="1"/>
    <col min="2" max="2" width="19.25" style="1" bestFit="1" customWidth="1"/>
    <col min="3" max="5" width="14.625" style="1" customWidth="1"/>
    <col min="6" max="16384" width="9" style="1"/>
  </cols>
  <sheetData>
    <row r="1" spans="2:5" ht="24" x14ac:dyDescent="0.4">
      <c r="B1" s="5" t="s">
        <v>3</v>
      </c>
    </row>
    <row r="2" spans="2:5" x14ac:dyDescent="0.4">
      <c r="C2" s="6"/>
      <c r="D2" s="6"/>
      <c r="E2" s="6"/>
    </row>
    <row r="3" spans="2:5" x14ac:dyDescent="0.4">
      <c r="B3" s="7" t="s">
        <v>4</v>
      </c>
    </row>
    <row r="4" spans="2:5" x14ac:dyDescent="0.4">
      <c r="B4" s="23" t="s">
        <v>0</v>
      </c>
      <c r="C4" s="8" t="s">
        <v>5</v>
      </c>
      <c r="D4" s="22" t="s">
        <v>51</v>
      </c>
      <c r="E4" s="22" t="s">
        <v>52</v>
      </c>
    </row>
    <row r="5" spans="2:5" x14ac:dyDescent="0.4">
      <c r="B5" s="24"/>
      <c r="C5" s="9" t="s">
        <v>22</v>
      </c>
      <c r="D5" s="9" t="s">
        <v>24</v>
      </c>
      <c r="E5" s="9" t="s">
        <v>26</v>
      </c>
    </row>
    <row r="6" spans="2:5" x14ac:dyDescent="0.4">
      <c r="B6" s="25"/>
      <c r="C6" s="10" t="s">
        <v>23</v>
      </c>
      <c r="D6" s="10" t="s">
        <v>25</v>
      </c>
      <c r="E6" s="10" t="s">
        <v>27</v>
      </c>
    </row>
    <row r="7" spans="2:5" x14ac:dyDescent="0.4">
      <c r="B7" s="3" t="s">
        <v>63</v>
      </c>
      <c r="C7" s="11"/>
      <c r="D7" s="11"/>
      <c r="E7" s="11"/>
    </row>
    <row r="8" spans="2:5" x14ac:dyDescent="0.4">
      <c r="B8" s="3" t="s">
        <v>64</v>
      </c>
      <c r="C8" s="11"/>
      <c r="D8" s="11"/>
      <c r="E8" s="11"/>
    </row>
    <row r="9" spans="2:5" x14ac:dyDescent="0.4">
      <c r="B9" s="3" t="s">
        <v>65</v>
      </c>
      <c r="C9" s="11"/>
      <c r="D9" s="11"/>
      <c r="E9" s="11"/>
    </row>
    <row r="10" spans="2:5" x14ac:dyDescent="0.4">
      <c r="B10" s="3" t="s">
        <v>1</v>
      </c>
      <c r="C10" s="11"/>
      <c r="D10" s="11"/>
      <c r="E10" s="11"/>
    </row>
    <row r="11" spans="2:5" x14ac:dyDescent="0.4">
      <c r="B11" s="3" t="s">
        <v>2</v>
      </c>
      <c r="C11" s="11"/>
      <c r="D11" s="11"/>
      <c r="E11" s="11"/>
    </row>
  </sheetData>
  <mergeCells count="1">
    <mergeCell ref="B4:B6"/>
  </mergeCells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DF52B-1374-4446-B618-4C3FCDD381FF}">
  <sheetPr>
    <tabColor theme="4"/>
  </sheetPr>
  <dimension ref="A1:B4"/>
  <sheetViews>
    <sheetView workbookViewId="0"/>
  </sheetViews>
  <sheetFormatPr defaultRowHeight="18.75" x14ac:dyDescent="0.4"/>
  <cols>
    <col min="1" max="1" width="11.5" bestFit="1" customWidth="1"/>
    <col min="2" max="2" width="15.5" bestFit="1" customWidth="1"/>
  </cols>
  <sheetData>
    <row r="1" spans="1:2" x14ac:dyDescent="0.4">
      <c r="A1" s="13" t="s">
        <v>28</v>
      </c>
      <c r="B1" t="s">
        <v>29</v>
      </c>
    </row>
    <row r="2" spans="1:2" x14ac:dyDescent="0.4">
      <c r="A2" s="12" t="s">
        <v>33</v>
      </c>
      <c r="B2" s="21">
        <v>2984</v>
      </c>
    </row>
    <row r="3" spans="1:2" x14ac:dyDescent="0.4">
      <c r="A3" s="12" t="s">
        <v>34</v>
      </c>
      <c r="B3" s="21">
        <v>3625</v>
      </c>
    </row>
    <row r="4" spans="1:2" x14ac:dyDescent="0.4">
      <c r="A4" s="12" t="s">
        <v>30</v>
      </c>
      <c r="B4" s="21">
        <v>6609</v>
      </c>
    </row>
  </sheetData>
  <phoneticPr fontId="3"/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A96CB-4C83-4B14-B608-9A489F37CB7C}">
  <sheetPr>
    <tabColor theme="5"/>
  </sheetPr>
  <dimension ref="A3:B9"/>
  <sheetViews>
    <sheetView workbookViewId="0"/>
  </sheetViews>
  <sheetFormatPr defaultRowHeight="18.75" x14ac:dyDescent="0.4"/>
  <cols>
    <col min="1" max="1" width="19.25" bestFit="1" customWidth="1"/>
    <col min="2" max="2" width="15.5" bestFit="1" customWidth="1"/>
  </cols>
  <sheetData>
    <row r="3" spans="1:2" x14ac:dyDescent="0.4">
      <c r="A3" s="13" t="s">
        <v>28</v>
      </c>
      <c r="B3" t="s">
        <v>67</v>
      </c>
    </row>
    <row r="4" spans="1:2" x14ac:dyDescent="0.4">
      <c r="A4" s="12" t="s">
        <v>33</v>
      </c>
      <c r="B4" s="21">
        <v>2984</v>
      </c>
    </row>
    <row r="5" spans="1:2" x14ac:dyDescent="0.4">
      <c r="A5" s="12" t="s">
        <v>34</v>
      </c>
      <c r="B5" s="21">
        <v>3625</v>
      </c>
    </row>
    <row r="6" spans="1:2" x14ac:dyDescent="0.4">
      <c r="A6" s="12" t="s">
        <v>61</v>
      </c>
      <c r="B6" s="21">
        <v>1182</v>
      </c>
    </row>
    <row r="7" spans="1:2" x14ac:dyDescent="0.4">
      <c r="A7" s="12" t="s">
        <v>60</v>
      </c>
      <c r="B7" s="21">
        <v>3258</v>
      </c>
    </row>
    <row r="8" spans="1:2" x14ac:dyDescent="0.4">
      <c r="A8" s="12" t="s">
        <v>59</v>
      </c>
      <c r="B8" s="21">
        <v>6924</v>
      </c>
    </row>
    <row r="9" spans="1:2" x14ac:dyDescent="0.4">
      <c r="A9" s="12" t="s">
        <v>30</v>
      </c>
      <c r="B9" s="21">
        <v>17973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C70B5-BE74-4798-B1AB-978E7BBE2653}">
  <sheetPr>
    <tabColor theme="7"/>
  </sheetPr>
  <dimension ref="A1:G7"/>
  <sheetViews>
    <sheetView workbookViewId="0"/>
  </sheetViews>
  <sheetFormatPr defaultRowHeight="18.75" x14ac:dyDescent="0.4"/>
  <cols>
    <col min="1" max="1" width="3.625" customWidth="1"/>
    <col min="2" max="2" width="11.625" customWidth="1"/>
    <col min="3" max="3" width="9.875" customWidth="1"/>
    <col min="4" max="4" width="15.125" bestFit="1" customWidth="1"/>
    <col min="5" max="5" width="41.5" customWidth="1"/>
    <col min="6" max="6" width="19" bestFit="1" customWidth="1"/>
    <col min="7" max="7" width="12.25" customWidth="1"/>
  </cols>
  <sheetData>
    <row r="1" spans="1:7" ht="24" x14ac:dyDescent="0.4">
      <c r="A1" s="1"/>
      <c r="B1" s="5" t="s">
        <v>50</v>
      </c>
      <c r="C1" s="1"/>
      <c r="D1" s="1"/>
      <c r="E1" s="1"/>
      <c r="F1" s="1"/>
    </row>
    <row r="2" spans="1:7" x14ac:dyDescent="0.4">
      <c r="A2" s="1"/>
      <c r="B2" s="1"/>
      <c r="C2" s="1"/>
      <c r="D2" s="1"/>
      <c r="E2" s="1"/>
      <c r="F2" s="1"/>
    </row>
    <row r="3" spans="1:7" ht="24.75" customHeight="1" x14ac:dyDescent="0.4">
      <c r="A3" s="1"/>
      <c r="B3" s="19" t="s">
        <v>40</v>
      </c>
      <c r="C3" s="19"/>
      <c r="D3" s="2" t="s">
        <v>41</v>
      </c>
      <c r="E3" s="2" t="s">
        <v>46</v>
      </c>
      <c r="F3" s="2" t="s">
        <v>44</v>
      </c>
      <c r="G3" s="2" t="s">
        <v>45</v>
      </c>
    </row>
    <row r="4" spans="1:7" ht="37.5" x14ac:dyDescent="0.4">
      <c r="A4" s="1"/>
      <c r="B4" s="3" t="s">
        <v>35</v>
      </c>
      <c r="C4" s="3" t="s">
        <v>37</v>
      </c>
      <c r="D4" s="3" t="s">
        <v>42</v>
      </c>
      <c r="E4" s="20" t="s">
        <v>47</v>
      </c>
      <c r="F4" s="3" t="s">
        <v>36</v>
      </c>
      <c r="G4" s="3" t="s">
        <v>38</v>
      </c>
    </row>
    <row r="5" spans="1:7" ht="37.5" x14ac:dyDescent="0.4">
      <c r="A5" s="1"/>
      <c r="B5" s="3" t="s">
        <v>35</v>
      </c>
      <c r="C5" s="3" t="s">
        <v>37</v>
      </c>
      <c r="D5" s="3" t="s">
        <v>43</v>
      </c>
      <c r="E5" s="20" t="s">
        <v>48</v>
      </c>
      <c r="F5" s="3" t="s">
        <v>36</v>
      </c>
      <c r="G5" s="3" t="s">
        <v>39</v>
      </c>
    </row>
    <row r="6" spans="1:7" x14ac:dyDescent="0.4">
      <c r="A6" s="1"/>
      <c r="C6" s="1"/>
      <c r="D6" s="1"/>
      <c r="E6" s="1"/>
      <c r="F6" s="1"/>
    </row>
    <row r="7" spans="1:7" x14ac:dyDescent="0.4">
      <c r="F7" s="1"/>
    </row>
  </sheetData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A04FE-06C3-4895-BDA6-006EEE8579E5}">
  <sheetPr>
    <tabColor theme="7"/>
  </sheetPr>
  <dimension ref="B1:H8"/>
  <sheetViews>
    <sheetView workbookViewId="0"/>
  </sheetViews>
  <sheetFormatPr defaultRowHeight="18.75" x14ac:dyDescent="0.4"/>
  <cols>
    <col min="1" max="1" width="3.625" style="1" customWidth="1"/>
    <col min="2" max="2" width="8.375" style="1" customWidth="1"/>
    <col min="3" max="3" width="6.5" style="1" customWidth="1"/>
    <col min="4" max="4" width="20.625" style="1" customWidth="1"/>
    <col min="5" max="8" width="14.625" style="1" customWidth="1"/>
    <col min="9" max="16384" width="9" style="1"/>
  </cols>
  <sheetData>
    <row r="1" spans="2:8" ht="24" x14ac:dyDescent="0.4">
      <c r="B1" s="5" t="s">
        <v>13</v>
      </c>
      <c r="H1" s="14"/>
    </row>
    <row r="3" spans="2:8" ht="36" x14ac:dyDescent="0.4">
      <c r="B3" s="2" t="s">
        <v>14</v>
      </c>
      <c r="C3" s="2" t="s">
        <v>15</v>
      </c>
      <c r="D3" s="2" t="s">
        <v>8</v>
      </c>
      <c r="E3" s="16">
        <v>6</v>
      </c>
      <c r="F3" s="16">
        <v>12</v>
      </c>
      <c r="G3" s="16">
        <v>24</v>
      </c>
      <c r="H3" s="17" t="s">
        <v>16</v>
      </c>
    </row>
    <row r="4" spans="2:8" x14ac:dyDescent="0.4">
      <c r="B4" s="3" t="s">
        <v>56</v>
      </c>
      <c r="C4" s="3">
        <v>5</v>
      </c>
      <c r="D4" s="3" t="s">
        <v>55</v>
      </c>
      <c r="E4" s="15">
        <v>126</v>
      </c>
      <c r="F4" s="15">
        <v>154</v>
      </c>
      <c r="G4" s="15">
        <v>181</v>
      </c>
      <c r="H4" s="15">
        <v>19</v>
      </c>
    </row>
    <row r="5" spans="2:8" x14ac:dyDescent="0.4">
      <c r="B5" s="3" t="s">
        <v>18</v>
      </c>
      <c r="C5" s="3">
        <v>5</v>
      </c>
      <c r="D5" s="3" t="s">
        <v>19</v>
      </c>
      <c r="E5" s="15">
        <v>90</v>
      </c>
      <c r="F5" s="15">
        <v>108</v>
      </c>
      <c r="G5" s="15">
        <v>135</v>
      </c>
      <c r="H5" s="15">
        <v>9</v>
      </c>
    </row>
    <row r="6" spans="2:8" x14ac:dyDescent="0.4">
      <c r="B6" s="3" t="s">
        <v>20</v>
      </c>
      <c r="C6" s="3">
        <v>5</v>
      </c>
      <c r="D6" s="3" t="s">
        <v>12</v>
      </c>
      <c r="E6" s="15">
        <v>72</v>
      </c>
      <c r="F6" s="15">
        <v>90</v>
      </c>
      <c r="G6" s="15">
        <v>108</v>
      </c>
      <c r="H6" s="15">
        <v>14</v>
      </c>
    </row>
    <row r="7" spans="2:8" x14ac:dyDescent="0.4">
      <c r="B7" s="3" t="s">
        <v>17</v>
      </c>
      <c r="C7" s="3">
        <v>4</v>
      </c>
      <c r="D7" s="3" t="s">
        <v>10</v>
      </c>
      <c r="E7" s="15">
        <v>54</v>
      </c>
      <c r="F7" s="15">
        <v>63</v>
      </c>
      <c r="G7" s="15">
        <v>72</v>
      </c>
      <c r="H7" s="15">
        <v>7</v>
      </c>
    </row>
    <row r="8" spans="2:8" x14ac:dyDescent="0.4">
      <c r="B8" s="3" t="s">
        <v>21</v>
      </c>
      <c r="C8" s="3">
        <v>8</v>
      </c>
      <c r="D8" s="3" t="s">
        <v>11</v>
      </c>
      <c r="E8" s="15">
        <v>135</v>
      </c>
      <c r="F8" s="15">
        <v>163</v>
      </c>
      <c r="G8" s="15">
        <v>190</v>
      </c>
      <c r="H8" s="15">
        <v>19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利用明細</vt:lpstr>
      <vt:lpstr>集計</vt:lpstr>
      <vt:lpstr>集計グラフ</vt:lpstr>
      <vt:lpstr>売上分析</vt:lpstr>
      <vt:lpstr>店舗一覧</vt:lpstr>
      <vt:lpstr>基本料金</vt:lpstr>
      <vt:lpstr>管理番号</vt:lpstr>
      <vt:lpstr>車種</vt:lpstr>
      <vt:lpstr>利用年月日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2020-04-10T04:12:37Z</dcterms:created>
  <dcterms:modified xsi:type="dcterms:W3CDTF">2020-12-08T09:34:37Z</dcterms:modified>
</cp:coreProperties>
</file>