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67_関数ブック\05_題材\03_最終\仕事に使えるExcel関数ブック2019／2016／2013\実習用\"/>
    </mc:Choice>
  </mc:AlternateContent>
  <xr:revisionPtr revIDLastSave="0" documentId="13_ncr:1_{37C40D9E-6607-4755-AA43-4D0CB0C5DBAF}" xr6:coauthVersionLast="36" xr6:coauthVersionMax="45" xr10:uidLastSave="{00000000-0000-0000-0000-000000000000}"/>
  <bookViews>
    <workbookView xWindow="0" yWindow="0" windowWidth="15360" windowHeight="7455" xr2:uid="{7C5612FE-995E-4EFD-A434-77DFBFBBB17C}"/>
  </bookViews>
  <sheets>
    <sheet name="4-1" sheetId="1" r:id="rId1"/>
    <sheet name="休業日" sheetId="2" r:id="rId2"/>
    <sheet name="4-2" sheetId="6" r:id="rId3"/>
    <sheet name="4-3" sheetId="3" r:id="rId4"/>
    <sheet name="4-4" sheetId="7" r:id="rId5"/>
    <sheet name="4-5" sheetId="4" r:id="rId6"/>
    <sheet name="4-6" sheetId="8" r:id="rId7"/>
    <sheet name="4-7" sheetId="9" r:id="rId8"/>
    <sheet name="4-8" sheetId="5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9" l="1"/>
  <c r="C37" i="9"/>
  <c r="F36" i="9"/>
  <c r="C36" i="9"/>
  <c r="F35" i="9"/>
  <c r="C35" i="9"/>
  <c r="F34" i="9"/>
  <c r="C34" i="9"/>
  <c r="F33" i="9"/>
  <c r="C33" i="9"/>
  <c r="F32" i="9"/>
  <c r="C32" i="9"/>
  <c r="F31" i="9"/>
  <c r="C31" i="9"/>
  <c r="F30" i="9"/>
  <c r="C30" i="9"/>
  <c r="F29" i="9"/>
  <c r="C29" i="9"/>
  <c r="F28" i="9"/>
  <c r="C28" i="9"/>
  <c r="F27" i="9"/>
  <c r="C27" i="9"/>
  <c r="F26" i="9"/>
  <c r="C26" i="9"/>
  <c r="F25" i="9"/>
  <c r="C25" i="9"/>
  <c r="F24" i="9"/>
  <c r="C24" i="9"/>
  <c r="F23" i="9"/>
  <c r="C23" i="9"/>
  <c r="F22" i="9"/>
  <c r="C22" i="9"/>
  <c r="F21" i="9"/>
  <c r="C21" i="9"/>
  <c r="F20" i="9"/>
  <c r="C20" i="9"/>
  <c r="F19" i="9"/>
  <c r="C19" i="9"/>
  <c r="F18" i="9"/>
  <c r="C18" i="9"/>
  <c r="F17" i="9"/>
  <c r="C17" i="9"/>
  <c r="F16" i="9"/>
  <c r="C16" i="9"/>
  <c r="F15" i="9"/>
  <c r="C15" i="9"/>
  <c r="F14" i="9"/>
  <c r="C14" i="9"/>
  <c r="F13" i="9"/>
  <c r="C13" i="9"/>
  <c r="F12" i="9"/>
  <c r="C12" i="9"/>
  <c r="F11" i="9"/>
  <c r="C11" i="9"/>
  <c r="F10" i="9"/>
  <c r="C10" i="9"/>
  <c r="F9" i="9"/>
  <c r="C9" i="9"/>
  <c r="F8" i="9"/>
  <c r="C8" i="9"/>
  <c r="F7" i="9"/>
  <c r="C7" i="9"/>
  <c r="F5" i="5" l="1"/>
  <c r="F6" i="5"/>
  <c r="F7" i="5"/>
  <c r="F8" i="5"/>
  <c r="F9" i="5"/>
  <c r="F10" i="5"/>
  <c r="F11" i="5"/>
  <c r="F4" i="5"/>
  <c r="F16" i="8" l="1"/>
  <c r="F15" i="8"/>
  <c r="F14" i="8"/>
  <c r="F13" i="8"/>
  <c r="F12" i="8"/>
  <c r="C7" i="7"/>
  <c r="F16" i="7"/>
  <c r="F15" i="7"/>
  <c r="F14" i="7"/>
  <c r="F13" i="7"/>
  <c r="F12" i="7"/>
  <c r="F17" i="7" s="1"/>
  <c r="C7" i="1"/>
  <c r="F15" i="6"/>
  <c r="F14" i="6"/>
  <c r="F13" i="6"/>
  <c r="F12" i="6"/>
  <c r="F11" i="6"/>
  <c r="F16" i="6" s="1"/>
  <c r="F1" i="6"/>
  <c r="F12" i="1"/>
  <c r="F13" i="1"/>
  <c r="F14" i="1"/>
  <c r="F15" i="1"/>
  <c r="F16" i="1" s="1"/>
  <c r="F11" i="1"/>
  <c r="F17" i="8" l="1"/>
  <c r="F18" i="8" s="1"/>
  <c r="F19" i="8" s="1"/>
  <c r="C7" i="8" s="1"/>
  <c r="F18" i="7"/>
  <c r="F19" i="7"/>
  <c r="F17" i="6"/>
  <c r="F18" i="6" s="1"/>
  <c r="F17" i="1"/>
  <c r="F18" i="1"/>
</calcChain>
</file>

<file path=xl/sharedStrings.xml><?xml version="1.0" encoding="utf-8"?>
<sst xmlns="http://schemas.openxmlformats.org/spreadsheetml/2006/main" count="157" uniqueCount="92">
  <si>
    <t>●2020年休業日一覧</t>
    <rPh sb="5" eb="6">
      <t>ネン</t>
    </rPh>
    <rPh sb="6" eb="9">
      <t>キュウギョウビ</t>
    </rPh>
    <rPh sb="9" eb="11">
      <t>イチラン</t>
    </rPh>
    <phoneticPr fontId="5"/>
  </si>
  <si>
    <t>元旦</t>
    <rPh sb="0" eb="2">
      <t>ガンタン</t>
    </rPh>
    <phoneticPr fontId="5"/>
  </si>
  <si>
    <t>冬期休暇</t>
    <rPh sb="0" eb="2">
      <t>トウキ</t>
    </rPh>
    <rPh sb="2" eb="4">
      <t>キュウカ</t>
    </rPh>
    <phoneticPr fontId="5"/>
  </si>
  <si>
    <t>成人の日</t>
    <rPh sb="0" eb="2">
      <t>セイジン</t>
    </rPh>
    <rPh sb="3" eb="4">
      <t>ヒ</t>
    </rPh>
    <phoneticPr fontId="5"/>
  </si>
  <si>
    <t>建国記念の日</t>
    <rPh sb="0" eb="2">
      <t>ケンコク</t>
    </rPh>
    <rPh sb="2" eb="4">
      <t>キネン</t>
    </rPh>
    <rPh sb="5" eb="6">
      <t>ヒ</t>
    </rPh>
    <phoneticPr fontId="5"/>
  </si>
  <si>
    <t>天皇誕生日</t>
    <rPh sb="0" eb="2">
      <t>テンノウ</t>
    </rPh>
    <rPh sb="2" eb="5">
      <t>タンジョウビ</t>
    </rPh>
    <phoneticPr fontId="6"/>
  </si>
  <si>
    <t>春分の日</t>
    <rPh sb="0" eb="2">
      <t>シュンブン</t>
    </rPh>
    <rPh sb="3" eb="4">
      <t>ヒ</t>
    </rPh>
    <phoneticPr fontId="5"/>
  </si>
  <si>
    <t>昭和の日</t>
    <rPh sb="0" eb="2">
      <t>ショウワ</t>
    </rPh>
    <rPh sb="3" eb="4">
      <t>ヒ</t>
    </rPh>
    <phoneticPr fontId="5"/>
  </si>
  <si>
    <t>憲法記念日</t>
    <rPh sb="0" eb="2">
      <t>ケンポウ</t>
    </rPh>
    <rPh sb="2" eb="5">
      <t>キネンビ</t>
    </rPh>
    <phoneticPr fontId="5"/>
  </si>
  <si>
    <t>みどりの日</t>
    <rPh sb="4" eb="5">
      <t>ヒ</t>
    </rPh>
    <phoneticPr fontId="5"/>
  </si>
  <si>
    <t>こどもの日</t>
    <rPh sb="4" eb="5">
      <t>ヒ</t>
    </rPh>
    <phoneticPr fontId="5"/>
  </si>
  <si>
    <t>振替休日</t>
    <rPh sb="0" eb="4">
      <t>フリカエキュウジツ</t>
    </rPh>
    <phoneticPr fontId="6"/>
  </si>
  <si>
    <t>創立記念日</t>
    <rPh sb="0" eb="2">
      <t>ソウリツ</t>
    </rPh>
    <rPh sb="2" eb="5">
      <t>キネンビ</t>
    </rPh>
    <phoneticPr fontId="5"/>
  </si>
  <si>
    <t>海の日</t>
    <rPh sb="0" eb="1">
      <t>ウミ</t>
    </rPh>
    <rPh sb="2" eb="3">
      <t>ヒ</t>
    </rPh>
    <phoneticPr fontId="5"/>
  </si>
  <si>
    <t>山の日</t>
    <rPh sb="0" eb="1">
      <t>ヤマ</t>
    </rPh>
    <rPh sb="2" eb="3">
      <t>ヒ</t>
    </rPh>
    <phoneticPr fontId="5"/>
  </si>
  <si>
    <t>夏期休暇</t>
    <rPh sb="0" eb="2">
      <t>カキ</t>
    </rPh>
    <rPh sb="2" eb="4">
      <t>キュウカ</t>
    </rPh>
    <phoneticPr fontId="5"/>
  </si>
  <si>
    <t>敬老の日</t>
    <rPh sb="0" eb="2">
      <t>ケイロウ</t>
    </rPh>
    <rPh sb="3" eb="4">
      <t>ヒ</t>
    </rPh>
    <phoneticPr fontId="5"/>
  </si>
  <si>
    <t>秋分の日</t>
    <rPh sb="0" eb="2">
      <t>シュウブン</t>
    </rPh>
    <rPh sb="3" eb="4">
      <t>ヒ</t>
    </rPh>
    <phoneticPr fontId="5"/>
  </si>
  <si>
    <t>文化の日</t>
    <rPh sb="0" eb="2">
      <t>ブンカ</t>
    </rPh>
    <rPh sb="3" eb="4">
      <t>ヒ</t>
    </rPh>
    <phoneticPr fontId="5"/>
  </si>
  <si>
    <t>勤労感謝の日</t>
    <rPh sb="0" eb="2">
      <t>キンロウ</t>
    </rPh>
    <rPh sb="2" eb="4">
      <t>カンシャ</t>
    </rPh>
    <rPh sb="5" eb="6">
      <t>ヒ</t>
    </rPh>
    <phoneticPr fontId="5"/>
  </si>
  <si>
    <t>スポーツの日</t>
    <rPh sb="5" eb="6">
      <t>ヒ</t>
    </rPh>
    <phoneticPr fontId="6"/>
  </si>
  <si>
    <t>短期アルバイト社員　勤務表</t>
    <rPh sb="0" eb="2">
      <t>タンキ</t>
    </rPh>
    <rPh sb="7" eb="9">
      <t>シャイン</t>
    </rPh>
    <rPh sb="10" eb="12">
      <t>キンム</t>
    </rPh>
    <rPh sb="12" eb="13">
      <t>ヒョウ</t>
    </rPh>
    <phoneticPr fontId="5"/>
  </si>
  <si>
    <t>※勤務日数は土日と「2020年休業日一覧」の休日を除いた日数</t>
    <rPh sb="1" eb="3">
      <t>キンム</t>
    </rPh>
    <rPh sb="3" eb="5">
      <t>ニッスウ</t>
    </rPh>
    <rPh sb="6" eb="8">
      <t>ドニチ</t>
    </rPh>
    <rPh sb="14" eb="15">
      <t>ネン</t>
    </rPh>
    <rPh sb="15" eb="18">
      <t>キュウギョウビ</t>
    </rPh>
    <rPh sb="18" eb="20">
      <t>イチラン</t>
    </rPh>
    <rPh sb="22" eb="24">
      <t>キュウジツ</t>
    </rPh>
    <rPh sb="25" eb="26">
      <t>ノゾ</t>
    </rPh>
    <rPh sb="28" eb="30">
      <t>ニッスウ</t>
    </rPh>
    <phoneticPr fontId="5"/>
  </si>
  <si>
    <t>名前</t>
    <rPh sb="0" eb="2">
      <t>ナマエ</t>
    </rPh>
    <phoneticPr fontId="5"/>
  </si>
  <si>
    <t>勤務開始日</t>
    <rPh sb="0" eb="2">
      <t>キンム</t>
    </rPh>
    <rPh sb="2" eb="5">
      <t>カイシビ</t>
    </rPh>
    <phoneticPr fontId="5"/>
  </si>
  <si>
    <t>勤務終了日</t>
    <rPh sb="0" eb="2">
      <t>キンム</t>
    </rPh>
    <rPh sb="2" eb="5">
      <t>シュウリョウビ</t>
    </rPh>
    <phoneticPr fontId="5"/>
  </si>
  <si>
    <t>勤務日数</t>
    <rPh sb="0" eb="2">
      <t>キンム</t>
    </rPh>
    <rPh sb="2" eb="4">
      <t>ニッスウ</t>
    </rPh>
    <phoneticPr fontId="5"/>
  </si>
  <si>
    <t>相田　恵理子</t>
    <rPh sb="0" eb="2">
      <t>アイダ</t>
    </rPh>
    <rPh sb="3" eb="6">
      <t>エリコ</t>
    </rPh>
    <phoneticPr fontId="5"/>
  </si>
  <si>
    <t>鎌田　愛</t>
    <rPh sb="0" eb="2">
      <t>カマタ</t>
    </rPh>
    <rPh sb="3" eb="4">
      <t>アイ</t>
    </rPh>
    <phoneticPr fontId="5"/>
  </si>
  <si>
    <t>田中　京子</t>
    <rPh sb="0" eb="2">
      <t>タナカ</t>
    </rPh>
    <rPh sb="3" eb="5">
      <t>キョウコ</t>
    </rPh>
    <phoneticPr fontId="5"/>
  </si>
  <si>
    <t>堤　加奈子</t>
    <rPh sb="0" eb="1">
      <t>ツツミ</t>
    </rPh>
    <rPh sb="2" eb="5">
      <t>カナコ</t>
    </rPh>
    <phoneticPr fontId="5"/>
  </si>
  <si>
    <t>長谷川　克夫</t>
    <rPh sb="0" eb="3">
      <t>ハセガワ</t>
    </rPh>
    <rPh sb="4" eb="6">
      <t>カツオ</t>
    </rPh>
    <phoneticPr fontId="5"/>
  </si>
  <si>
    <t>本間　聡</t>
    <rPh sb="0" eb="2">
      <t>ホンマ</t>
    </rPh>
    <rPh sb="3" eb="4">
      <t>サトシ</t>
    </rPh>
    <phoneticPr fontId="5"/>
  </si>
  <si>
    <t>備品使用年数管理表</t>
    <rPh sb="0" eb="2">
      <t>ビヒン</t>
    </rPh>
    <rPh sb="2" eb="4">
      <t>シヨウ</t>
    </rPh>
    <rPh sb="4" eb="6">
      <t>ネンスウ</t>
    </rPh>
    <rPh sb="6" eb="8">
      <t>カンリ</t>
    </rPh>
    <rPh sb="8" eb="9">
      <t>ヒョウ</t>
    </rPh>
    <phoneticPr fontId="5"/>
  </si>
  <si>
    <t>No.</t>
    <phoneticPr fontId="6"/>
  </si>
  <si>
    <t>製品名</t>
    <rPh sb="0" eb="3">
      <t>セイヒンメイ</t>
    </rPh>
    <phoneticPr fontId="5"/>
  </si>
  <si>
    <t>購入年月日</t>
    <rPh sb="0" eb="2">
      <t>コウニュウ</t>
    </rPh>
    <rPh sb="2" eb="5">
      <t>ネンガッピ</t>
    </rPh>
    <phoneticPr fontId="5"/>
  </si>
  <si>
    <t>使用年数</t>
    <rPh sb="0" eb="2">
      <t>シヨウ</t>
    </rPh>
    <rPh sb="2" eb="4">
      <t>ネンスウ</t>
    </rPh>
    <phoneticPr fontId="5"/>
  </si>
  <si>
    <t>モノクロプリンター C505</t>
    <phoneticPr fontId="6"/>
  </si>
  <si>
    <t>モノクロプリンター C710</t>
    <phoneticPr fontId="6"/>
  </si>
  <si>
    <t>カラープリンター VC5000</t>
    <phoneticPr fontId="6"/>
  </si>
  <si>
    <t>プロジェクター CV-40</t>
    <phoneticPr fontId="6"/>
  </si>
  <si>
    <t>アルバイト給与計算</t>
    <rPh sb="5" eb="7">
      <t>キュウヨ</t>
    </rPh>
    <rPh sb="7" eb="9">
      <t>ケイサン</t>
    </rPh>
    <phoneticPr fontId="5"/>
  </si>
  <si>
    <t>氏名</t>
    <rPh sb="0" eb="2">
      <t>シメイ</t>
    </rPh>
    <phoneticPr fontId="5"/>
  </si>
  <si>
    <t>勤務時間
（時刻表示）</t>
    <rPh sb="0" eb="2">
      <t>キンム</t>
    </rPh>
    <rPh sb="2" eb="4">
      <t>ジカン</t>
    </rPh>
    <rPh sb="6" eb="8">
      <t>ジコク</t>
    </rPh>
    <rPh sb="8" eb="10">
      <t>ヒョウジ</t>
    </rPh>
    <phoneticPr fontId="5"/>
  </si>
  <si>
    <t>勤務時間
（数値換算）</t>
    <rPh sb="0" eb="2">
      <t>キンム</t>
    </rPh>
    <rPh sb="2" eb="4">
      <t>ジカン</t>
    </rPh>
    <rPh sb="6" eb="8">
      <t>スウチ</t>
    </rPh>
    <rPh sb="8" eb="10">
      <t>カンサン</t>
    </rPh>
    <phoneticPr fontId="5"/>
  </si>
  <si>
    <t>時給</t>
    <rPh sb="0" eb="2">
      <t>ジキュウ</t>
    </rPh>
    <phoneticPr fontId="5"/>
  </si>
  <si>
    <t>支給額</t>
    <rPh sb="0" eb="3">
      <t>シキュウガク</t>
    </rPh>
    <phoneticPr fontId="5"/>
  </si>
  <si>
    <t>青木　悠斗</t>
    <rPh sb="0" eb="2">
      <t>アオキ</t>
    </rPh>
    <rPh sb="3" eb="5">
      <t>ユウト</t>
    </rPh>
    <phoneticPr fontId="5"/>
  </si>
  <si>
    <t>柿沢　稔</t>
    <rPh sb="0" eb="2">
      <t>カキザワ</t>
    </rPh>
    <rPh sb="3" eb="4">
      <t>ミノル</t>
    </rPh>
    <phoneticPr fontId="5"/>
  </si>
  <si>
    <t>佐藤　優子</t>
    <rPh sb="0" eb="2">
      <t>サトウ</t>
    </rPh>
    <rPh sb="3" eb="5">
      <t>ユウコ</t>
    </rPh>
    <phoneticPr fontId="5"/>
  </si>
  <si>
    <t>田中　康子</t>
    <rPh sb="0" eb="2">
      <t>タナカ</t>
    </rPh>
    <rPh sb="3" eb="5">
      <t>ヤスコ</t>
    </rPh>
    <phoneticPr fontId="5"/>
  </si>
  <si>
    <t>戸田　聡史</t>
    <rPh sb="0" eb="2">
      <t>トダ</t>
    </rPh>
    <rPh sb="3" eb="5">
      <t>サトシ</t>
    </rPh>
    <phoneticPr fontId="5"/>
  </si>
  <si>
    <t>橋本　泉</t>
    <rPh sb="0" eb="2">
      <t>ハシモト</t>
    </rPh>
    <rPh sb="3" eb="4">
      <t>イズミ</t>
    </rPh>
    <phoneticPr fontId="5"/>
  </si>
  <si>
    <t>藤沢　博美</t>
    <rPh sb="0" eb="2">
      <t>フジサワ</t>
    </rPh>
    <rPh sb="3" eb="5">
      <t>ヒロミ</t>
    </rPh>
    <phoneticPr fontId="5"/>
  </si>
  <si>
    <t>細田　裕輔</t>
    <rPh sb="0" eb="2">
      <t>ホソダ</t>
    </rPh>
    <rPh sb="3" eb="5">
      <t>ユウスケ</t>
    </rPh>
    <phoneticPr fontId="5"/>
  </si>
  <si>
    <t>※支給額は、1円単位を切り上げ</t>
    <rPh sb="1" eb="4">
      <t>シキュウガク</t>
    </rPh>
    <rPh sb="7" eb="8">
      <t>エン</t>
    </rPh>
    <rPh sb="8" eb="10">
      <t>タンイ</t>
    </rPh>
    <rPh sb="11" eb="12">
      <t>キ</t>
    </rPh>
    <rPh sb="13" eb="14">
      <t>ア</t>
    </rPh>
    <phoneticPr fontId="5"/>
  </si>
  <si>
    <t>2020年4月分</t>
    <rPh sb="4" eb="5">
      <t>ネン</t>
    </rPh>
    <rPh sb="6" eb="7">
      <t>ガツ</t>
    </rPh>
    <rPh sb="7" eb="8">
      <t>ブン</t>
    </rPh>
    <phoneticPr fontId="5"/>
  </si>
  <si>
    <t>請求No：</t>
    <rPh sb="0" eb="2">
      <t>セイキュウ</t>
    </rPh>
    <phoneticPr fontId="13"/>
  </si>
  <si>
    <t>発行日：</t>
    <rPh sb="0" eb="2">
      <t>ハッコウ</t>
    </rPh>
    <rPh sb="2" eb="3">
      <t>ビ</t>
    </rPh>
    <phoneticPr fontId="13"/>
  </si>
  <si>
    <t>請求書</t>
    <rPh sb="0" eb="3">
      <t>セイキュウショ</t>
    </rPh>
    <phoneticPr fontId="14"/>
  </si>
  <si>
    <t>株式会社北本電気販売　渋谷店　御中</t>
    <rPh sb="0" eb="2">
      <t>カブシキ</t>
    </rPh>
    <rPh sb="2" eb="4">
      <t>ガイシャ</t>
    </rPh>
    <rPh sb="4" eb="6">
      <t>キタモト</t>
    </rPh>
    <rPh sb="6" eb="8">
      <t>デンキ</t>
    </rPh>
    <rPh sb="8" eb="10">
      <t>ハンバイ</t>
    </rPh>
    <rPh sb="11" eb="13">
      <t>シブヤ</t>
    </rPh>
    <rPh sb="13" eb="14">
      <t>テン</t>
    </rPh>
    <rPh sb="15" eb="17">
      <t>オンチュウ</t>
    </rPh>
    <phoneticPr fontId="14"/>
  </si>
  <si>
    <t>ご請求金額</t>
    <rPh sb="1" eb="3">
      <t>セイキュウ</t>
    </rPh>
    <rPh sb="3" eb="5">
      <t>キンガク</t>
    </rPh>
    <phoneticPr fontId="14"/>
  </si>
  <si>
    <t>お支払期限</t>
    <rPh sb="1" eb="3">
      <t>シハライ</t>
    </rPh>
    <rPh sb="3" eb="5">
      <t>キゲン</t>
    </rPh>
    <phoneticPr fontId="14"/>
  </si>
  <si>
    <t>※お支払期限は発行日の翌月15日です。</t>
    <rPh sb="2" eb="4">
      <t>シハライ</t>
    </rPh>
    <rPh sb="4" eb="6">
      <t>キゲン</t>
    </rPh>
    <rPh sb="7" eb="9">
      <t>ハッコウ</t>
    </rPh>
    <rPh sb="9" eb="10">
      <t>ビ</t>
    </rPh>
    <rPh sb="11" eb="13">
      <t>ヨクゲツ</t>
    </rPh>
    <rPh sb="15" eb="16">
      <t>ニチ</t>
    </rPh>
    <phoneticPr fontId="14"/>
  </si>
  <si>
    <t>●ご注文商品</t>
    <rPh sb="2" eb="4">
      <t>チュウモン</t>
    </rPh>
    <rPh sb="4" eb="6">
      <t>ショウヒン</t>
    </rPh>
    <phoneticPr fontId="14"/>
  </si>
  <si>
    <t>型番</t>
    <rPh sb="0" eb="2">
      <t>カタバン</t>
    </rPh>
    <phoneticPr fontId="14"/>
  </si>
  <si>
    <t>商品名</t>
    <rPh sb="0" eb="3">
      <t>ショウヒンメイ</t>
    </rPh>
    <phoneticPr fontId="14"/>
  </si>
  <si>
    <t>単価</t>
    <rPh sb="0" eb="2">
      <t>タンカ</t>
    </rPh>
    <phoneticPr fontId="14"/>
  </si>
  <si>
    <t>数量</t>
    <rPh sb="0" eb="2">
      <t>スウリョウ</t>
    </rPh>
    <phoneticPr fontId="14"/>
  </si>
  <si>
    <t>金額</t>
    <rPh sb="0" eb="2">
      <t>キンガク</t>
    </rPh>
    <phoneticPr fontId="14"/>
  </si>
  <si>
    <t>冷蔵庫BR</t>
    <rPh sb="0" eb="3">
      <t>レイゾウコ</t>
    </rPh>
    <phoneticPr fontId="14"/>
  </si>
  <si>
    <t>冷蔵庫AC</t>
    <rPh sb="0" eb="3">
      <t>レイゾウコ</t>
    </rPh>
    <phoneticPr fontId="14"/>
  </si>
  <si>
    <t>電子レンジZY</t>
    <rPh sb="0" eb="2">
      <t>デンシ</t>
    </rPh>
    <phoneticPr fontId="14"/>
  </si>
  <si>
    <t>炊飯ジャーJL</t>
    <rPh sb="0" eb="2">
      <t>スイハン</t>
    </rPh>
    <phoneticPr fontId="14"/>
  </si>
  <si>
    <t>ジューサーミキサーJM</t>
    <phoneticPr fontId="13"/>
  </si>
  <si>
    <t>小計</t>
    <rPh sb="0" eb="2">
      <t>ショウケイ</t>
    </rPh>
    <phoneticPr fontId="14"/>
  </si>
  <si>
    <t>消費税</t>
    <rPh sb="0" eb="3">
      <t>ショウヒゼイ</t>
    </rPh>
    <phoneticPr fontId="14"/>
  </si>
  <si>
    <t>合計</t>
    <rPh sb="0" eb="2">
      <t>ゴウケイ</t>
    </rPh>
    <phoneticPr fontId="14"/>
  </si>
  <si>
    <t>※お支払期限は発行日の翌月末です。</t>
    <rPh sb="2" eb="4">
      <t>シハライ</t>
    </rPh>
    <rPh sb="4" eb="6">
      <t>キゲン</t>
    </rPh>
    <rPh sb="7" eb="9">
      <t>ハッコウ</t>
    </rPh>
    <rPh sb="9" eb="10">
      <t>ビ</t>
    </rPh>
    <rPh sb="11" eb="14">
      <t>ヨクゲツマツ</t>
    </rPh>
    <phoneticPr fontId="14"/>
  </si>
  <si>
    <t>注文確認書</t>
    <rPh sb="0" eb="2">
      <t>チュウモン</t>
    </rPh>
    <rPh sb="2" eb="5">
      <t>カクニンショ</t>
    </rPh>
    <phoneticPr fontId="14"/>
  </si>
  <si>
    <t>注文日</t>
    <rPh sb="0" eb="2">
      <t>チュウモン</t>
    </rPh>
    <rPh sb="2" eb="3">
      <t>ビ</t>
    </rPh>
    <phoneticPr fontId="14"/>
  </si>
  <si>
    <t>納品日</t>
    <rPh sb="0" eb="3">
      <t>ノウヒンビ</t>
    </rPh>
    <phoneticPr fontId="14"/>
  </si>
  <si>
    <t>※納品には6営業日かかります。</t>
    <rPh sb="1" eb="3">
      <t>ノウヒン</t>
    </rPh>
    <rPh sb="6" eb="9">
      <t>エイギョウビ</t>
    </rPh>
    <phoneticPr fontId="14"/>
  </si>
  <si>
    <t>勤務実績表（10月）</t>
    <rPh sb="0" eb="2">
      <t>キンム</t>
    </rPh>
    <rPh sb="2" eb="4">
      <t>ジッセキ</t>
    </rPh>
    <rPh sb="4" eb="5">
      <t>ヒョウ</t>
    </rPh>
    <rPh sb="8" eb="9">
      <t>ガツ</t>
    </rPh>
    <phoneticPr fontId="6"/>
  </si>
  <si>
    <t>鈴木　花子</t>
    <rPh sb="0" eb="2">
      <t>スズキ</t>
    </rPh>
    <rPh sb="3" eb="5">
      <t>ハナコ</t>
    </rPh>
    <phoneticPr fontId="5"/>
  </si>
  <si>
    <t>勤務時間合計（平日）</t>
    <rPh sb="0" eb="2">
      <t>キンム</t>
    </rPh>
    <rPh sb="2" eb="4">
      <t>ジカン</t>
    </rPh>
    <rPh sb="4" eb="6">
      <t>ゴウケイ</t>
    </rPh>
    <rPh sb="7" eb="9">
      <t>ヘイジツ</t>
    </rPh>
    <phoneticPr fontId="5"/>
  </si>
  <si>
    <t>勤務時間合計（休日）</t>
    <rPh sb="0" eb="2">
      <t>キンム</t>
    </rPh>
    <rPh sb="2" eb="4">
      <t>ジカン</t>
    </rPh>
    <rPh sb="4" eb="6">
      <t>ゴウケイ</t>
    </rPh>
    <rPh sb="7" eb="9">
      <t>キュウジツ</t>
    </rPh>
    <phoneticPr fontId="5"/>
  </si>
  <si>
    <t>日付</t>
    <rPh sb="0" eb="2">
      <t>ヒヅケ</t>
    </rPh>
    <phoneticPr fontId="5"/>
  </si>
  <si>
    <t>出勤</t>
    <rPh sb="0" eb="2">
      <t>シュッキン</t>
    </rPh>
    <phoneticPr fontId="5"/>
  </si>
  <si>
    <t>退勤</t>
    <rPh sb="0" eb="2">
      <t>タイキン</t>
    </rPh>
    <phoneticPr fontId="5"/>
  </si>
  <si>
    <t>勤務時間</t>
    <rPh sb="0" eb="4">
      <t>キンムジカン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</si>
</sst>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d&quot;日&quot;\(aaa\)"/>
    <numFmt numFmtId="177" formatCode="h:mm;@"/>
    <numFmt numFmtId="178" formatCode="m/d;@"/>
    <numFmt numFmtId="179" formatCode="[h]:mm"/>
    <numFmt numFmtId="180" formatCode="0.00_);[Red]\(0.00\)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5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u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thick">
        <color theme="8"/>
      </left>
      <right style="thin">
        <color theme="8"/>
      </right>
      <top style="thick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ck">
        <color theme="8"/>
      </top>
      <bottom style="thin">
        <color theme="8"/>
      </bottom>
      <diagonal/>
    </border>
    <border>
      <left style="thin">
        <color theme="8"/>
      </left>
      <right style="thick">
        <color theme="8"/>
      </right>
      <top style="thick">
        <color theme="8"/>
      </top>
      <bottom style="thin">
        <color theme="8"/>
      </bottom>
      <diagonal/>
    </border>
    <border>
      <left style="thick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ck">
        <color theme="8"/>
      </right>
      <top style="thin">
        <color theme="8"/>
      </top>
      <bottom style="thin">
        <color theme="8"/>
      </bottom>
      <diagonal/>
    </border>
    <border>
      <left style="thick">
        <color theme="8"/>
      </left>
      <right style="thin">
        <color theme="8"/>
      </right>
      <top style="thin">
        <color theme="8"/>
      </top>
      <bottom style="thick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ck">
        <color theme="8"/>
      </bottom>
      <diagonal/>
    </border>
    <border>
      <left style="thin">
        <color theme="8"/>
      </left>
      <right style="thick">
        <color theme="8"/>
      </right>
      <top style="thin">
        <color theme="8"/>
      </top>
      <bottom style="thick">
        <color theme="8"/>
      </bottom>
      <diagonal/>
    </border>
    <border>
      <left style="medium">
        <color theme="5"/>
      </left>
      <right style="thin">
        <color theme="5"/>
      </right>
      <top style="medium">
        <color theme="5"/>
      </top>
      <bottom style="thin">
        <color theme="5"/>
      </bottom>
      <diagonal/>
    </border>
    <border>
      <left style="thin">
        <color theme="5"/>
      </left>
      <right style="medium">
        <color theme="5"/>
      </right>
      <top style="medium">
        <color theme="5"/>
      </top>
      <bottom style="thin">
        <color theme="5"/>
      </bottom>
      <diagonal/>
    </border>
    <border>
      <left style="medium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medium">
        <color theme="5"/>
      </right>
      <top style="thin">
        <color theme="5"/>
      </top>
      <bottom style="thin">
        <color theme="5"/>
      </bottom>
      <diagonal/>
    </border>
    <border>
      <left style="medium">
        <color theme="5"/>
      </left>
      <right style="thin">
        <color theme="5"/>
      </right>
      <top style="thin">
        <color theme="5"/>
      </top>
      <bottom style="medium">
        <color theme="5"/>
      </bottom>
      <diagonal/>
    </border>
    <border>
      <left style="thin">
        <color theme="5"/>
      </left>
      <right style="medium">
        <color theme="5"/>
      </right>
      <top style="thin">
        <color theme="5"/>
      </top>
      <bottom style="medium">
        <color theme="5"/>
      </bottom>
      <diagonal/>
    </border>
    <border>
      <left style="thick">
        <color theme="8"/>
      </left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thick">
        <color theme="8"/>
      </left>
      <right/>
      <top style="thin">
        <color theme="8"/>
      </top>
      <bottom style="thick">
        <color theme="8"/>
      </bottom>
      <diagonal/>
    </border>
    <border>
      <left/>
      <right style="thin">
        <color theme="8"/>
      </right>
      <top style="thin">
        <color theme="8"/>
      </top>
      <bottom style="thick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4" fillId="0" borderId="0" xfId="0" applyFont="1">
      <alignment vertical="center"/>
    </xf>
    <xf numFmtId="14" fontId="0" fillId="0" borderId="11" xfId="0" applyNumberFormat="1" applyBorder="1">
      <alignment vertical="center"/>
    </xf>
    <xf numFmtId="14" fontId="0" fillId="0" borderId="13" xfId="0" applyNumberFormat="1" applyBorder="1">
      <alignment vertical="center"/>
    </xf>
    <xf numFmtId="14" fontId="0" fillId="0" borderId="15" xfId="0" applyNumberFormat="1" applyBorder="1">
      <alignment vertical="center"/>
    </xf>
    <xf numFmtId="0" fontId="0" fillId="3" borderId="10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14" xfId="0" applyFill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9" xfId="1" applyFont="1" applyBorder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0" fillId="4" borderId="17" xfId="0" applyFill="1" applyBorder="1">
      <alignment vertical="center"/>
    </xf>
    <xf numFmtId="9" fontId="0" fillId="4" borderId="17" xfId="0" applyNumberFormat="1" applyFill="1" applyBorder="1">
      <alignment vertical="center"/>
    </xf>
    <xf numFmtId="0" fontId="0" fillId="4" borderId="19" xfId="0" applyFill="1" applyBorder="1">
      <alignment vertical="center"/>
    </xf>
    <xf numFmtId="0" fontId="0" fillId="4" borderId="16" xfId="0" applyFill="1" applyBorder="1" applyAlignment="1">
      <alignment horizontal="left" vertical="center" indent="1"/>
    </xf>
    <xf numFmtId="0" fontId="0" fillId="4" borderId="18" xfId="0" applyFill="1" applyBorder="1" applyAlignment="1">
      <alignment horizontal="left" vertical="center" indent="1"/>
    </xf>
    <xf numFmtId="14" fontId="0" fillId="0" borderId="3" xfId="0" applyNumberFormat="1" applyBorder="1">
      <alignment vertical="center"/>
    </xf>
    <xf numFmtId="0" fontId="2" fillId="4" borderId="7" xfId="0" applyFont="1" applyFill="1" applyBorder="1" applyAlignment="1">
      <alignment horizontal="center" vertical="center"/>
    </xf>
    <xf numFmtId="14" fontId="0" fillId="0" borderId="9" xfId="0" applyNumberFormat="1" applyBorder="1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right" vertical="center"/>
    </xf>
    <xf numFmtId="0" fontId="0" fillId="0" borderId="22" xfId="0" applyBorder="1">
      <alignment vertical="center"/>
    </xf>
    <xf numFmtId="14" fontId="0" fillId="0" borderId="22" xfId="0" applyNumberFormat="1" applyBorder="1">
      <alignment vertical="center"/>
    </xf>
    <xf numFmtId="0" fontId="2" fillId="4" borderId="22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6" fontId="7" fillId="0" borderId="3" xfId="2" applyFont="1" applyBorder="1">
      <alignment vertical="center"/>
    </xf>
    <xf numFmtId="0" fontId="10" fillId="5" borderId="22" xfId="0" applyFont="1" applyFill="1" applyBorder="1" applyAlignment="1">
      <alignment horizontal="center" vertical="center"/>
    </xf>
    <xf numFmtId="177" fontId="0" fillId="0" borderId="22" xfId="0" applyNumberFormat="1" applyBorder="1" applyAlignment="1">
      <alignment horizontal="right" vertical="center" indent="1"/>
    </xf>
    <xf numFmtId="176" fontId="0" fillId="7" borderId="22" xfId="0" applyNumberFormat="1" applyFill="1" applyBorder="1" applyAlignment="1">
      <alignment horizontal="center" vertical="center"/>
    </xf>
    <xf numFmtId="178" fontId="0" fillId="7" borderId="22" xfId="0" applyNumberFormat="1" applyFill="1" applyBorder="1">
      <alignment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179" fontId="0" fillId="0" borderId="22" xfId="0" applyNumberFormat="1" applyBorder="1">
      <alignment vertical="center"/>
    </xf>
    <xf numFmtId="180" fontId="0" fillId="0" borderId="22" xfId="0" applyNumberFormat="1" applyBorder="1">
      <alignment vertical="center"/>
    </xf>
    <xf numFmtId="38" fontId="0" fillId="0" borderId="22" xfId="1" applyFont="1" applyBorder="1">
      <alignment vertical="center"/>
    </xf>
    <xf numFmtId="0" fontId="2" fillId="0" borderId="0" xfId="0" applyFont="1" applyAlignment="1">
      <alignment horizontal="right"/>
    </xf>
    <xf numFmtId="0" fontId="12" fillId="0" borderId="0" xfId="0" applyFont="1" applyBorder="1" applyAlignment="1">
      <alignment horizontal="right"/>
    </xf>
    <xf numFmtId="0" fontId="2" fillId="6" borderId="22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6" borderId="23" xfId="0" applyFont="1" applyFill="1" applyBorder="1" applyAlignment="1">
      <alignment horizontal="center" vertical="center"/>
    </xf>
    <xf numFmtId="0" fontId="2" fillId="6" borderId="24" xfId="0" applyFont="1" applyFill="1" applyBorder="1" applyAlignment="1">
      <alignment horizontal="center" vertical="center"/>
    </xf>
    <xf numFmtId="0" fontId="2" fillId="6" borderId="22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7D8D9-3E63-4AB3-ADC1-CC13DCA00D96}">
  <dimension ref="B1:F19"/>
  <sheetViews>
    <sheetView tabSelected="1" workbookViewId="0"/>
  </sheetViews>
  <sheetFormatPr defaultRowHeight="18.75" x14ac:dyDescent="0.4"/>
  <cols>
    <col min="1" max="1" width="2.625" customWidth="1"/>
    <col min="3" max="3" width="22" bestFit="1" customWidth="1"/>
    <col min="4" max="4" width="12.625" customWidth="1"/>
    <col min="5" max="5" width="8.625" customWidth="1"/>
    <col min="6" max="6" width="16.625" customWidth="1"/>
  </cols>
  <sheetData>
    <row r="1" spans="2:6" x14ac:dyDescent="0.4">
      <c r="E1" s="27" t="s">
        <v>59</v>
      </c>
      <c r="F1" s="28"/>
    </row>
    <row r="2" spans="2:6" ht="24" x14ac:dyDescent="0.4">
      <c r="B2" s="48" t="s">
        <v>80</v>
      </c>
      <c r="C2" s="49"/>
      <c r="D2" s="49"/>
      <c r="E2" s="49"/>
      <c r="F2" s="50"/>
    </row>
    <row r="4" spans="2:6" ht="24" x14ac:dyDescent="0.4">
      <c r="B4" s="34" t="s">
        <v>61</v>
      </c>
    </row>
    <row r="5" spans="2:6" ht="19.5" thickBot="1" x14ac:dyDescent="0.45"/>
    <row r="6" spans="2:6" ht="19.5" thickTop="1" x14ac:dyDescent="0.4">
      <c r="B6" s="16" t="s">
        <v>81</v>
      </c>
      <c r="C6" s="24">
        <v>43903</v>
      </c>
    </row>
    <row r="7" spans="2:6" ht="19.5" thickBot="1" x14ac:dyDescent="0.45">
      <c r="B7" s="25" t="s">
        <v>82</v>
      </c>
      <c r="C7" s="26">
        <f>WORKDAY(C6,6,休業日!C3:C30)</f>
        <v>43914</v>
      </c>
      <c r="D7" t="s">
        <v>83</v>
      </c>
    </row>
    <row r="8" spans="2:6" ht="19.5" thickTop="1" x14ac:dyDescent="0.4"/>
    <row r="9" spans="2:6" ht="19.5" thickBot="1" x14ac:dyDescent="0.45">
      <c r="B9" t="s">
        <v>65</v>
      </c>
    </row>
    <row r="10" spans="2:6" ht="19.5" thickTop="1" x14ac:dyDescent="0.4">
      <c r="B10" s="16" t="s">
        <v>66</v>
      </c>
      <c r="C10" s="17" t="s">
        <v>67</v>
      </c>
      <c r="D10" s="17" t="s">
        <v>68</v>
      </c>
      <c r="E10" s="17" t="s">
        <v>69</v>
      </c>
      <c r="F10" s="18" t="s">
        <v>70</v>
      </c>
    </row>
    <row r="11" spans="2:6" x14ac:dyDescent="0.4">
      <c r="B11" s="2">
        <v>1011</v>
      </c>
      <c r="C11" s="3" t="s">
        <v>71</v>
      </c>
      <c r="D11" s="13">
        <v>198000</v>
      </c>
      <c r="E11" s="13">
        <v>5</v>
      </c>
      <c r="F11" s="14">
        <f>D11*E11</f>
        <v>990000</v>
      </c>
    </row>
    <row r="12" spans="2:6" x14ac:dyDescent="0.4">
      <c r="B12" s="2">
        <v>1012</v>
      </c>
      <c r="C12" s="3" t="s">
        <v>72</v>
      </c>
      <c r="D12" s="13">
        <v>115000</v>
      </c>
      <c r="E12" s="13">
        <v>5</v>
      </c>
      <c r="F12" s="14">
        <f t="shared" ref="F12:F15" si="0">D12*E12</f>
        <v>575000</v>
      </c>
    </row>
    <row r="13" spans="2:6" x14ac:dyDescent="0.4">
      <c r="B13" s="2">
        <v>1023</v>
      </c>
      <c r="C13" s="3" t="s">
        <v>73</v>
      </c>
      <c r="D13" s="13">
        <v>39000</v>
      </c>
      <c r="E13" s="13">
        <v>3</v>
      </c>
      <c r="F13" s="14">
        <f t="shared" si="0"/>
        <v>117000</v>
      </c>
    </row>
    <row r="14" spans="2:6" x14ac:dyDescent="0.4">
      <c r="B14" s="2">
        <v>1041</v>
      </c>
      <c r="C14" s="3" t="s">
        <v>74</v>
      </c>
      <c r="D14" s="13">
        <v>29800</v>
      </c>
      <c r="E14" s="13">
        <v>10</v>
      </c>
      <c r="F14" s="14">
        <f t="shared" si="0"/>
        <v>298000</v>
      </c>
    </row>
    <row r="15" spans="2:6" ht="19.5" thickBot="1" x14ac:dyDescent="0.45">
      <c r="B15" s="4">
        <v>1071</v>
      </c>
      <c r="C15" s="5" t="s">
        <v>75</v>
      </c>
      <c r="D15" s="13">
        <v>9800</v>
      </c>
      <c r="E15" s="13">
        <v>3</v>
      </c>
      <c r="F15" s="14">
        <f t="shared" si="0"/>
        <v>29400</v>
      </c>
    </row>
    <row r="16" spans="2:6" ht="19.5" thickTop="1" x14ac:dyDescent="0.4">
      <c r="D16" s="22" t="s">
        <v>76</v>
      </c>
      <c r="E16" s="19"/>
      <c r="F16" s="14">
        <f>SUM(F11:F15)</f>
        <v>2009400</v>
      </c>
    </row>
    <row r="17" spans="4:6" x14ac:dyDescent="0.4">
      <c r="D17" s="22" t="s">
        <v>77</v>
      </c>
      <c r="E17" s="20">
        <v>0.1</v>
      </c>
      <c r="F17" s="14">
        <f>F16*E17</f>
        <v>200940</v>
      </c>
    </row>
    <row r="18" spans="4:6" ht="19.5" thickBot="1" x14ac:dyDescent="0.45">
      <c r="D18" s="23" t="s">
        <v>78</v>
      </c>
      <c r="E18" s="21"/>
      <c r="F18" s="15">
        <f>SUM(F16:F17)</f>
        <v>2210340</v>
      </c>
    </row>
    <row r="19" spans="4:6" ht="19.5" thickTop="1" x14ac:dyDescent="0.4"/>
  </sheetData>
  <mergeCells count="1">
    <mergeCell ref="B2:F2"/>
  </mergeCells>
  <phoneticPr fontId="1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79732-3A84-476C-AF34-8FA024ED3B1C}">
  <dimension ref="B1:C30"/>
  <sheetViews>
    <sheetView workbookViewId="0"/>
  </sheetViews>
  <sheetFormatPr defaultRowHeight="18.75" x14ac:dyDescent="0.4"/>
  <cols>
    <col min="1" max="1" width="2.625" customWidth="1"/>
    <col min="2" max="2" width="13" bestFit="1" customWidth="1"/>
    <col min="3" max="3" width="11.375" bestFit="1" customWidth="1"/>
  </cols>
  <sheetData>
    <row r="1" spans="2:3" x14ac:dyDescent="0.4">
      <c r="B1" s="6" t="s">
        <v>0</v>
      </c>
    </row>
    <row r="2" spans="2:3" ht="19.5" thickBot="1" x14ac:dyDescent="0.45"/>
    <row r="3" spans="2:3" x14ac:dyDescent="0.4">
      <c r="B3" s="10" t="s">
        <v>1</v>
      </c>
      <c r="C3" s="7">
        <v>43831</v>
      </c>
    </row>
    <row r="4" spans="2:3" x14ac:dyDescent="0.4">
      <c r="B4" s="11" t="s">
        <v>2</v>
      </c>
      <c r="C4" s="8">
        <v>43832</v>
      </c>
    </row>
    <row r="5" spans="2:3" x14ac:dyDescent="0.4">
      <c r="B5" s="11" t="s">
        <v>2</v>
      </c>
      <c r="C5" s="8">
        <v>43833</v>
      </c>
    </row>
    <row r="6" spans="2:3" x14ac:dyDescent="0.4">
      <c r="B6" s="11" t="s">
        <v>3</v>
      </c>
      <c r="C6" s="8">
        <v>43843</v>
      </c>
    </row>
    <row r="7" spans="2:3" x14ac:dyDescent="0.4">
      <c r="B7" s="11" t="s">
        <v>4</v>
      </c>
      <c r="C7" s="8">
        <v>43872</v>
      </c>
    </row>
    <row r="8" spans="2:3" x14ac:dyDescent="0.4">
      <c r="B8" s="11" t="s">
        <v>5</v>
      </c>
      <c r="C8" s="8">
        <v>43884</v>
      </c>
    </row>
    <row r="9" spans="2:3" x14ac:dyDescent="0.4">
      <c r="B9" s="11" t="s">
        <v>11</v>
      </c>
      <c r="C9" s="8">
        <v>43885</v>
      </c>
    </row>
    <row r="10" spans="2:3" x14ac:dyDescent="0.4">
      <c r="B10" s="11" t="s">
        <v>6</v>
      </c>
      <c r="C10" s="8">
        <v>43910</v>
      </c>
    </row>
    <row r="11" spans="2:3" x14ac:dyDescent="0.4">
      <c r="B11" s="11" t="s">
        <v>7</v>
      </c>
      <c r="C11" s="8">
        <v>43950</v>
      </c>
    </row>
    <row r="12" spans="2:3" x14ac:dyDescent="0.4">
      <c r="B12" s="11" t="s">
        <v>8</v>
      </c>
      <c r="C12" s="8">
        <v>43954</v>
      </c>
    </row>
    <row r="13" spans="2:3" x14ac:dyDescent="0.4">
      <c r="B13" s="11" t="s">
        <v>9</v>
      </c>
      <c r="C13" s="8">
        <v>43955</v>
      </c>
    </row>
    <row r="14" spans="2:3" x14ac:dyDescent="0.4">
      <c r="B14" s="11" t="s">
        <v>10</v>
      </c>
      <c r="C14" s="8">
        <v>43956</v>
      </c>
    </row>
    <row r="15" spans="2:3" x14ac:dyDescent="0.4">
      <c r="B15" s="11" t="s">
        <v>11</v>
      </c>
      <c r="C15" s="8">
        <v>43957</v>
      </c>
    </row>
    <row r="16" spans="2:3" x14ac:dyDescent="0.4">
      <c r="B16" s="11" t="s">
        <v>12</v>
      </c>
      <c r="C16" s="8">
        <v>43973</v>
      </c>
    </row>
    <row r="17" spans="2:3" x14ac:dyDescent="0.4">
      <c r="B17" s="11" t="s">
        <v>13</v>
      </c>
      <c r="C17" s="8">
        <v>44035</v>
      </c>
    </row>
    <row r="18" spans="2:3" x14ac:dyDescent="0.4">
      <c r="B18" s="11" t="s">
        <v>20</v>
      </c>
      <c r="C18" s="8">
        <v>44036</v>
      </c>
    </row>
    <row r="19" spans="2:3" x14ac:dyDescent="0.4">
      <c r="B19" s="11" t="s">
        <v>14</v>
      </c>
      <c r="C19" s="8">
        <v>44053</v>
      </c>
    </row>
    <row r="20" spans="2:3" x14ac:dyDescent="0.4">
      <c r="B20" s="11" t="s">
        <v>15</v>
      </c>
      <c r="C20" s="8">
        <v>44057</v>
      </c>
    </row>
    <row r="21" spans="2:3" x14ac:dyDescent="0.4">
      <c r="B21" s="11" t="s">
        <v>15</v>
      </c>
      <c r="C21" s="8">
        <v>44058</v>
      </c>
    </row>
    <row r="22" spans="2:3" x14ac:dyDescent="0.4">
      <c r="B22" s="11" t="s">
        <v>15</v>
      </c>
      <c r="C22" s="8">
        <v>44059</v>
      </c>
    </row>
    <row r="23" spans="2:3" x14ac:dyDescent="0.4">
      <c r="B23" s="11" t="s">
        <v>16</v>
      </c>
      <c r="C23" s="8">
        <v>44095</v>
      </c>
    </row>
    <row r="24" spans="2:3" x14ac:dyDescent="0.4">
      <c r="B24" s="11" t="s">
        <v>17</v>
      </c>
      <c r="C24" s="8">
        <v>44096</v>
      </c>
    </row>
    <row r="25" spans="2:3" x14ac:dyDescent="0.4">
      <c r="B25" s="11" t="s">
        <v>18</v>
      </c>
      <c r="C25" s="8">
        <v>44138</v>
      </c>
    </row>
    <row r="26" spans="2:3" x14ac:dyDescent="0.4">
      <c r="B26" s="11" t="s">
        <v>19</v>
      </c>
      <c r="C26" s="8">
        <v>44158</v>
      </c>
    </row>
    <row r="27" spans="2:3" x14ac:dyDescent="0.4">
      <c r="B27" s="11" t="s">
        <v>2</v>
      </c>
      <c r="C27" s="8">
        <v>44193</v>
      </c>
    </row>
    <row r="28" spans="2:3" x14ac:dyDescent="0.4">
      <c r="B28" s="11" t="s">
        <v>2</v>
      </c>
      <c r="C28" s="8">
        <v>44194</v>
      </c>
    </row>
    <row r="29" spans="2:3" x14ac:dyDescent="0.4">
      <c r="B29" s="11" t="s">
        <v>2</v>
      </c>
      <c r="C29" s="8">
        <v>44195</v>
      </c>
    </row>
    <row r="30" spans="2:3" ht="19.5" thickBot="1" x14ac:dyDescent="0.45">
      <c r="B30" s="12" t="s">
        <v>2</v>
      </c>
      <c r="C30" s="9">
        <v>44196</v>
      </c>
    </row>
  </sheetData>
  <phoneticPr fontId="6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EF552-C61D-4FD5-B067-ABA5E8C91547}">
  <dimension ref="B1:F19"/>
  <sheetViews>
    <sheetView workbookViewId="0"/>
  </sheetViews>
  <sheetFormatPr defaultRowHeight="18.75" x14ac:dyDescent="0.4"/>
  <cols>
    <col min="1" max="1" width="2.625" customWidth="1"/>
    <col min="3" max="3" width="22" bestFit="1" customWidth="1"/>
    <col min="4" max="4" width="12.625" customWidth="1"/>
    <col min="5" max="5" width="8.625" customWidth="1"/>
    <col min="6" max="6" width="16.625" customWidth="1"/>
  </cols>
  <sheetData>
    <row r="1" spans="2:6" x14ac:dyDescent="0.4">
      <c r="E1" s="27" t="s">
        <v>59</v>
      </c>
      <c r="F1" s="28" t="str">
        <f>DATESTRING(C6)</f>
        <v>令和02年03月13日</v>
      </c>
    </row>
    <row r="2" spans="2:6" ht="24" x14ac:dyDescent="0.4">
      <c r="B2" s="48" t="s">
        <v>80</v>
      </c>
      <c r="C2" s="49"/>
      <c r="D2" s="49"/>
      <c r="E2" s="49"/>
      <c r="F2" s="50"/>
    </row>
    <row r="4" spans="2:6" ht="24" x14ac:dyDescent="0.4">
      <c r="B4" s="34" t="s">
        <v>61</v>
      </c>
    </row>
    <row r="5" spans="2:6" ht="19.5" thickBot="1" x14ac:dyDescent="0.45"/>
    <row r="6" spans="2:6" ht="19.5" thickTop="1" x14ac:dyDescent="0.4">
      <c r="B6" s="16" t="s">
        <v>81</v>
      </c>
      <c r="C6" s="24">
        <v>43903</v>
      </c>
    </row>
    <row r="7" spans="2:6" ht="19.5" thickBot="1" x14ac:dyDescent="0.45">
      <c r="B7" s="25" t="s">
        <v>82</v>
      </c>
      <c r="C7" s="26"/>
      <c r="D7" t="s">
        <v>83</v>
      </c>
    </row>
    <row r="8" spans="2:6" ht="19.5" thickTop="1" x14ac:dyDescent="0.4"/>
    <row r="9" spans="2:6" ht="19.5" thickBot="1" x14ac:dyDescent="0.45">
      <c r="B9" t="s">
        <v>65</v>
      </c>
    </row>
    <row r="10" spans="2:6" ht="19.5" thickTop="1" x14ac:dyDescent="0.4">
      <c r="B10" s="16" t="s">
        <v>66</v>
      </c>
      <c r="C10" s="17" t="s">
        <v>67</v>
      </c>
      <c r="D10" s="17" t="s">
        <v>68</v>
      </c>
      <c r="E10" s="17" t="s">
        <v>69</v>
      </c>
      <c r="F10" s="18" t="s">
        <v>70</v>
      </c>
    </row>
    <row r="11" spans="2:6" x14ac:dyDescent="0.4">
      <c r="B11" s="2">
        <v>1011</v>
      </c>
      <c r="C11" s="3" t="s">
        <v>71</v>
      </c>
      <c r="D11" s="13">
        <v>198000</v>
      </c>
      <c r="E11" s="13">
        <v>5</v>
      </c>
      <c r="F11" s="14">
        <f>D11*E11</f>
        <v>990000</v>
      </c>
    </row>
    <row r="12" spans="2:6" x14ac:dyDescent="0.4">
      <c r="B12" s="2">
        <v>1012</v>
      </c>
      <c r="C12" s="3" t="s">
        <v>72</v>
      </c>
      <c r="D12" s="13">
        <v>115000</v>
      </c>
      <c r="E12" s="13">
        <v>5</v>
      </c>
      <c r="F12" s="14">
        <f t="shared" ref="F12:F15" si="0">D12*E12</f>
        <v>575000</v>
      </c>
    </row>
    <row r="13" spans="2:6" x14ac:dyDescent="0.4">
      <c r="B13" s="2">
        <v>1023</v>
      </c>
      <c r="C13" s="3" t="s">
        <v>73</v>
      </c>
      <c r="D13" s="13">
        <v>39000</v>
      </c>
      <c r="E13" s="13">
        <v>3</v>
      </c>
      <c r="F13" s="14">
        <f t="shared" si="0"/>
        <v>117000</v>
      </c>
    </row>
    <row r="14" spans="2:6" x14ac:dyDescent="0.4">
      <c r="B14" s="2">
        <v>1041</v>
      </c>
      <c r="C14" s="3" t="s">
        <v>74</v>
      </c>
      <c r="D14" s="13">
        <v>29800</v>
      </c>
      <c r="E14" s="13">
        <v>10</v>
      </c>
      <c r="F14" s="14">
        <f t="shared" si="0"/>
        <v>298000</v>
      </c>
    </row>
    <row r="15" spans="2:6" ht="19.5" thickBot="1" x14ac:dyDescent="0.45">
      <c r="B15" s="4">
        <v>1071</v>
      </c>
      <c r="C15" s="5" t="s">
        <v>75</v>
      </c>
      <c r="D15" s="13">
        <v>9800</v>
      </c>
      <c r="E15" s="13">
        <v>3</v>
      </c>
      <c r="F15" s="14">
        <f t="shared" si="0"/>
        <v>29400</v>
      </c>
    </row>
    <row r="16" spans="2:6" ht="19.5" thickTop="1" x14ac:dyDescent="0.4">
      <c r="D16" s="22" t="s">
        <v>76</v>
      </c>
      <c r="E16" s="19"/>
      <c r="F16" s="14">
        <f>SUM(F11:F15)</f>
        <v>2009400</v>
      </c>
    </row>
    <row r="17" spans="4:6" x14ac:dyDescent="0.4">
      <c r="D17" s="22" t="s">
        <v>77</v>
      </c>
      <c r="E17" s="20">
        <v>0.1</v>
      </c>
      <c r="F17" s="14">
        <f>F16*E17</f>
        <v>200940</v>
      </c>
    </row>
    <row r="18" spans="4:6" ht="19.5" thickBot="1" x14ac:dyDescent="0.45">
      <c r="D18" s="23" t="s">
        <v>78</v>
      </c>
      <c r="E18" s="21"/>
      <c r="F18" s="15">
        <f>SUM(F16:F17)</f>
        <v>2210340</v>
      </c>
    </row>
    <row r="19" spans="4:6" ht="19.5" thickTop="1" x14ac:dyDescent="0.4"/>
  </sheetData>
  <mergeCells count="1">
    <mergeCell ref="B2:F2"/>
  </mergeCells>
  <phoneticPr fontId="1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1A24E-02D7-4240-BE18-DEBC4E0752AB}">
  <dimension ref="B1:E10"/>
  <sheetViews>
    <sheetView workbookViewId="0"/>
  </sheetViews>
  <sheetFormatPr defaultRowHeight="18.75" x14ac:dyDescent="0.4"/>
  <cols>
    <col min="1" max="1" width="2.625" customWidth="1"/>
    <col min="2" max="4" width="12.625" customWidth="1"/>
    <col min="5" max="5" width="10.625" customWidth="1"/>
  </cols>
  <sheetData>
    <row r="1" spans="2:5" ht="24" x14ac:dyDescent="0.4">
      <c r="B1" s="1" t="s">
        <v>21</v>
      </c>
    </row>
    <row r="2" spans="2:5" x14ac:dyDescent="0.4">
      <c r="B2" s="32" t="s">
        <v>22</v>
      </c>
    </row>
    <row r="4" spans="2:5" x14ac:dyDescent="0.4">
      <c r="B4" s="31" t="s">
        <v>23</v>
      </c>
      <c r="C4" s="31" t="s">
        <v>24</v>
      </c>
      <c r="D4" s="31" t="s">
        <v>25</v>
      </c>
      <c r="E4" s="31" t="s">
        <v>26</v>
      </c>
    </row>
    <row r="5" spans="2:5" x14ac:dyDescent="0.4">
      <c r="B5" s="29" t="s">
        <v>27</v>
      </c>
      <c r="C5" s="30">
        <v>43836</v>
      </c>
      <c r="D5" s="30">
        <v>43889</v>
      </c>
      <c r="E5" s="29"/>
    </row>
    <row r="6" spans="2:5" x14ac:dyDescent="0.4">
      <c r="B6" s="29" t="s">
        <v>28</v>
      </c>
      <c r="C6" s="30">
        <v>43840</v>
      </c>
      <c r="D6" s="30">
        <v>43861</v>
      </c>
      <c r="E6" s="29"/>
    </row>
    <row r="7" spans="2:5" x14ac:dyDescent="0.4">
      <c r="B7" s="29" t="s">
        <v>29</v>
      </c>
      <c r="C7" s="30">
        <v>43840</v>
      </c>
      <c r="D7" s="30">
        <v>43921</v>
      </c>
      <c r="E7" s="29"/>
    </row>
    <row r="8" spans="2:5" x14ac:dyDescent="0.4">
      <c r="B8" s="29" t="s">
        <v>30</v>
      </c>
      <c r="C8" s="30">
        <v>43844</v>
      </c>
      <c r="D8" s="30">
        <v>43928</v>
      </c>
      <c r="E8" s="29"/>
    </row>
    <row r="9" spans="2:5" x14ac:dyDescent="0.4">
      <c r="B9" s="29" t="s">
        <v>31</v>
      </c>
      <c r="C9" s="30">
        <v>43850</v>
      </c>
      <c r="D9" s="30">
        <v>43914</v>
      </c>
      <c r="E9" s="29"/>
    </row>
    <row r="10" spans="2:5" x14ac:dyDescent="0.4">
      <c r="B10" s="29" t="s">
        <v>32</v>
      </c>
      <c r="C10" s="30">
        <v>43864</v>
      </c>
      <c r="D10" s="30">
        <v>43893</v>
      </c>
      <c r="E10" s="29"/>
    </row>
  </sheetData>
  <phoneticPr fontId="6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DAAF5-344B-4A71-A743-56C5460B9CD0}">
  <dimension ref="B1:F20"/>
  <sheetViews>
    <sheetView workbookViewId="0"/>
  </sheetViews>
  <sheetFormatPr defaultRowHeight="18.75" x14ac:dyDescent="0.4"/>
  <cols>
    <col min="1" max="1" width="2.625" customWidth="1"/>
    <col min="2" max="2" width="12.625" customWidth="1"/>
    <col min="3" max="3" width="22" bestFit="1" customWidth="1"/>
    <col min="4" max="4" width="12.625" customWidth="1"/>
    <col min="5" max="5" width="8.625" customWidth="1"/>
    <col min="6" max="6" width="16.625" customWidth="1"/>
  </cols>
  <sheetData>
    <row r="1" spans="2:6" x14ac:dyDescent="0.4">
      <c r="E1" t="s">
        <v>58</v>
      </c>
      <c r="F1">
        <v>2015</v>
      </c>
    </row>
    <row r="2" spans="2:6" x14ac:dyDescent="0.4">
      <c r="E2" s="27" t="s">
        <v>59</v>
      </c>
      <c r="F2" s="28">
        <v>43903</v>
      </c>
    </row>
    <row r="3" spans="2:6" ht="24" x14ac:dyDescent="0.4">
      <c r="B3" s="48" t="s">
        <v>60</v>
      </c>
      <c r="C3" s="49"/>
      <c r="D3" s="49"/>
      <c r="E3" s="49"/>
      <c r="F3" s="50"/>
    </row>
    <row r="4" spans="2:6" ht="24" x14ac:dyDescent="0.4">
      <c r="B4" s="33"/>
    </row>
    <row r="5" spans="2:6" ht="24" x14ac:dyDescent="0.4">
      <c r="B5" s="34" t="s">
        <v>61</v>
      </c>
    </row>
    <row r="6" spans="2:6" ht="19.5" thickBot="1" x14ac:dyDescent="0.45"/>
    <row r="7" spans="2:6" ht="24.75" thickTop="1" x14ac:dyDescent="0.4">
      <c r="B7" s="16" t="s">
        <v>62</v>
      </c>
      <c r="C7" s="35">
        <f>F19</f>
        <v>2210340</v>
      </c>
    </row>
    <row r="8" spans="2:6" ht="19.5" thickBot="1" x14ac:dyDescent="0.45">
      <c r="B8" s="25" t="s">
        <v>63</v>
      </c>
      <c r="C8" s="26"/>
      <c r="D8" t="s">
        <v>79</v>
      </c>
    </row>
    <row r="9" spans="2:6" ht="19.5" thickTop="1" x14ac:dyDescent="0.4"/>
    <row r="10" spans="2:6" ht="19.5" thickBot="1" x14ac:dyDescent="0.45">
      <c r="B10" t="s">
        <v>65</v>
      </c>
    </row>
    <row r="11" spans="2:6" ht="19.5" thickTop="1" x14ac:dyDescent="0.4">
      <c r="B11" s="16" t="s">
        <v>66</v>
      </c>
      <c r="C11" s="17" t="s">
        <v>67</v>
      </c>
      <c r="D11" s="17" t="s">
        <v>68</v>
      </c>
      <c r="E11" s="17" t="s">
        <v>69</v>
      </c>
      <c r="F11" s="18" t="s">
        <v>70</v>
      </c>
    </row>
    <row r="12" spans="2:6" x14ac:dyDescent="0.4">
      <c r="B12" s="2">
        <v>1011</v>
      </c>
      <c r="C12" s="3" t="s">
        <v>71</v>
      </c>
      <c r="D12" s="13">
        <v>198000</v>
      </c>
      <c r="E12" s="13">
        <v>5</v>
      </c>
      <c r="F12" s="14">
        <f>D12*E12</f>
        <v>990000</v>
      </c>
    </row>
    <row r="13" spans="2:6" x14ac:dyDescent="0.4">
      <c r="B13" s="2">
        <v>1012</v>
      </c>
      <c r="C13" s="3" t="s">
        <v>72</v>
      </c>
      <c r="D13" s="13">
        <v>115000</v>
      </c>
      <c r="E13" s="13">
        <v>5</v>
      </c>
      <c r="F13" s="14">
        <f t="shared" ref="F13:F16" si="0">D13*E13</f>
        <v>575000</v>
      </c>
    </row>
    <row r="14" spans="2:6" x14ac:dyDescent="0.4">
      <c r="B14" s="2">
        <v>1023</v>
      </c>
      <c r="C14" s="3" t="s">
        <v>73</v>
      </c>
      <c r="D14" s="13">
        <v>39000</v>
      </c>
      <c r="E14" s="13">
        <v>3</v>
      </c>
      <c r="F14" s="14">
        <f t="shared" si="0"/>
        <v>117000</v>
      </c>
    </row>
    <row r="15" spans="2:6" x14ac:dyDescent="0.4">
      <c r="B15" s="2">
        <v>1041</v>
      </c>
      <c r="C15" s="3" t="s">
        <v>74</v>
      </c>
      <c r="D15" s="13">
        <v>29800</v>
      </c>
      <c r="E15" s="13">
        <v>10</v>
      </c>
      <c r="F15" s="14">
        <f t="shared" si="0"/>
        <v>298000</v>
      </c>
    </row>
    <row r="16" spans="2:6" ht="19.5" thickBot="1" x14ac:dyDescent="0.45">
      <c r="B16" s="4">
        <v>1071</v>
      </c>
      <c r="C16" s="5" t="s">
        <v>75</v>
      </c>
      <c r="D16" s="13">
        <v>9800</v>
      </c>
      <c r="E16" s="13">
        <v>3</v>
      </c>
      <c r="F16" s="14">
        <f t="shared" si="0"/>
        <v>29400</v>
      </c>
    </row>
    <row r="17" spans="4:6" ht="19.5" thickTop="1" x14ac:dyDescent="0.4">
      <c r="D17" s="22" t="s">
        <v>76</v>
      </c>
      <c r="E17" s="19"/>
      <c r="F17" s="14">
        <f>SUM(F12:F16)</f>
        <v>2009400</v>
      </c>
    </row>
    <row r="18" spans="4:6" x14ac:dyDescent="0.4">
      <c r="D18" s="22" t="s">
        <v>77</v>
      </c>
      <c r="E18" s="20">
        <v>0.1</v>
      </c>
      <c r="F18" s="14">
        <f>F17*E18</f>
        <v>200940</v>
      </c>
    </row>
    <row r="19" spans="4:6" ht="19.5" thickBot="1" x14ac:dyDescent="0.45">
      <c r="D19" s="23" t="s">
        <v>78</v>
      </c>
      <c r="E19" s="21"/>
      <c r="F19" s="15">
        <f>SUM(F17:F18)</f>
        <v>2210340</v>
      </c>
    </row>
    <row r="20" spans="4:6" ht="19.5" thickTop="1" x14ac:dyDescent="0.4"/>
  </sheetData>
  <mergeCells count="1">
    <mergeCell ref="B3:F3"/>
  </mergeCells>
  <phoneticPr fontId="1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ED3D6-1F78-4572-9EEE-931E43A7749A}">
  <dimension ref="B1:E7"/>
  <sheetViews>
    <sheetView workbookViewId="0"/>
  </sheetViews>
  <sheetFormatPr defaultRowHeight="18.75" x14ac:dyDescent="0.4"/>
  <cols>
    <col min="1" max="1" width="2.625" customWidth="1"/>
    <col min="3" max="3" width="25" bestFit="1" customWidth="1"/>
    <col min="4" max="4" width="11.375" bestFit="1" customWidth="1"/>
  </cols>
  <sheetData>
    <row r="1" spans="2:5" ht="24" x14ac:dyDescent="0.4">
      <c r="B1" s="1" t="s">
        <v>33</v>
      </c>
    </row>
    <row r="3" spans="2:5" x14ac:dyDescent="0.4">
      <c r="B3" s="36" t="s">
        <v>34</v>
      </c>
      <c r="C3" s="36" t="s">
        <v>35</v>
      </c>
      <c r="D3" s="36" t="s">
        <v>36</v>
      </c>
      <c r="E3" s="36" t="s">
        <v>37</v>
      </c>
    </row>
    <row r="4" spans="2:5" x14ac:dyDescent="0.4">
      <c r="B4" s="29">
        <v>101</v>
      </c>
      <c r="C4" s="29" t="s">
        <v>38</v>
      </c>
      <c r="D4" s="30">
        <v>41162</v>
      </c>
      <c r="E4" s="29"/>
    </row>
    <row r="5" spans="2:5" x14ac:dyDescent="0.4">
      <c r="B5" s="29">
        <v>102</v>
      </c>
      <c r="C5" s="29" t="s">
        <v>39</v>
      </c>
      <c r="D5" s="30">
        <v>41435</v>
      </c>
      <c r="E5" s="29"/>
    </row>
    <row r="6" spans="2:5" x14ac:dyDescent="0.4">
      <c r="B6" s="29">
        <v>103</v>
      </c>
      <c r="C6" s="29" t="s">
        <v>40</v>
      </c>
      <c r="D6" s="30">
        <v>41800</v>
      </c>
      <c r="E6" s="29"/>
    </row>
    <row r="7" spans="2:5" x14ac:dyDescent="0.4">
      <c r="B7" s="29">
        <v>104</v>
      </c>
      <c r="C7" s="29" t="s">
        <v>41</v>
      </c>
      <c r="D7" s="30">
        <v>42284</v>
      </c>
      <c r="E7" s="29"/>
    </row>
  </sheetData>
  <phoneticPr fontId="6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6F3BF-3E29-4B35-9557-281F53445EBB}">
  <dimension ref="B1:F20"/>
  <sheetViews>
    <sheetView workbookViewId="0"/>
  </sheetViews>
  <sheetFormatPr defaultRowHeight="18.75" x14ac:dyDescent="0.4"/>
  <cols>
    <col min="1" max="1" width="2.625" customWidth="1"/>
    <col min="2" max="2" width="12.625" customWidth="1"/>
    <col min="3" max="3" width="22" bestFit="1" customWidth="1"/>
    <col min="4" max="4" width="12.625" customWidth="1"/>
    <col min="5" max="5" width="8.625" customWidth="1"/>
    <col min="6" max="6" width="16.625" customWidth="1"/>
  </cols>
  <sheetData>
    <row r="1" spans="2:6" x14ac:dyDescent="0.4">
      <c r="E1" t="s">
        <v>58</v>
      </c>
      <c r="F1">
        <v>2015</v>
      </c>
    </row>
    <row r="2" spans="2:6" x14ac:dyDescent="0.4">
      <c r="E2" s="27" t="s">
        <v>59</v>
      </c>
      <c r="F2" s="28">
        <v>43903</v>
      </c>
    </row>
    <row r="3" spans="2:6" ht="24" x14ac:dyDescent="0.4">
      <c r="B3" s="48" t="s">
        <v>60</v>
      </c>
      <c r="C3" s="49"/>
      <c r="D3" s="49"/>
      <c r="E3" s="49"/>
      <c r="F3" s="50"/>
    </row>
    <row r="4" spans="2:6" ht="24" x14ac:dyDescent="0.4">
      <c r="B4" s="33"/>
    </row>
    <row r="5" spans="2:6" ht="24" x14ac:dyDescent="0.4">
      <c r="B5" s="34" t="s">
        <v>61</v>
      </c>
    </row>
    <row r="6" spans="2:6" ht="19.5" thickBot="1" x14ac:dyDescent="0.45"/>
    <row r="7" spans="2:6" ht="24.75" thickTop="1" x14ac:dyDescent="0.4">
      <c r="B7" s="16" t="s">
        <v>62</v>
      </c>
      <c r="C7" s="35">
        <f>F19</f>
        <v>2210340</v>
      </c>
    </row>
    <row r="8" spans="2:6" ht="19.5" thickBot="1" x14ac:dyDescent="0.45">
      <c r="B8" s="25" t="s">
        <v>63</v>
      </c>
      <c r="C8" s="26"/>
      <c r="D8" t="s">
        <v>64</v>
      </c>
    </row>
    <row r="9" spans="2:6" ht="19.5" thickTop="1" x14ac:dyDescent="0.4"/>
    <row r="10" spans="2:6" ht="19.5" thickBot="1" x14ac:dyDescent="0.45">
      <c r="B10" t="s">
        <v>65</v>
      </c>
    </row>
    <row r="11" spans="2:6" ht="19.5" thickTop="1" x14ac:dyDescent="0.4">
      <c r="B11" s="16" t="s">
        <v>66</v>
      </c>
      <c r="C11" s="17" t="s">
        <v>67</v>
      </c>
      <c r="D11" s="17" t="s">
        <v>68</v>
      </c>
      <c r="E11" s="17" t="s">
        <v>69</v>
      </c>
      <c r="F11" s="18" t="s">
        <v>70</v>
      </c>
    </row>
    <row r="12" spans="2:6" x14ac:dyDescent="0.4">
      <c r="B12" s="2">
        <v>1011</v>
      </c>
      <c r="C12" s="3" t="s">
        <v>71</v>
      </c>
      <c r="D12" s="13">
        <v>198000</v>
      </c>
      <c r="E12" s="13">
        <v>5</v>
      </c>
      <c r="F12" s="14">
        <f>D12*E12</f>
        <v>990000</v>
      </c>
    </row>
    <row r="13" spans="2:6" x14ac:dyDescent="0.4">
      <c r="B13" s="2">
        <v>1012</v>
      </c>
      <c r="C13" s="3" t="s">
        <v>72</v>
      </c>
      <c r="D13" s="13">
        <v>115000</v>
      </c>
      <c r="E13" s="13">
        <v>5</v>
      </c>
      <c r="F13" s="14">
        <f t="shared" ref="F13:F16" si="0">D13*E13</f>
        <v>575000</v>
      </c>
    </row>
    <row r="14" spans="2:6" x14ac:dyDescent="0.4">
      <c r="B14" s="2">
        <v>1023</v>
      </c>
      <c r="C14" s="3" t="s">
        <v>73</v>
      </c>
      <c r="D14" s="13">
        <v>39000</v>
      </c>
      <c r="E14" s="13">
        <v>3</v>
      </c>
      <c r="F14" s="14">
        <f t="shared" si="0"/>
        <v>117000</v>
      </c>
    </row>
    <row r="15" spans="2:6" x14ac:dyDescent="0.4">
      <c r="B15" s="2">
        <v>1041</v>
      </c>
      <c r="C15" s="3" t="s">
        <v>74</v>
      </c>
      <c r="D15" s="13">
        <v>29800</v>
      </c>
      <c r="E15" s="13">
        <v>10</v>
      </c>
      <c r="F15" s="14">
        <f t="shared" si="0"/>
        <v>298000</v>
      </c>
    </row>
    <row r="16" spans="2:6" ht="19.5" thickBot="1" x14ac:dyDescent="0.45">
      <c r="B16" s="4">
        <v>1071</v>
      </c>
      <c r="C16" s="5" t="s">
        <v>75</v>
      </c>
      <c r="D16" s="13">
        <v>9800</v>
      </c>
      <c r="E16" s="13">
        <v>3</v>
      </c>
      <c r="F16" s="14">
        <f t="shared" si="0"/>
        <v>29400</v>
      </c>
    </row>
    <row r="17" spans="4:6" ht="19.5" thickTop="1" x14ac:dyDescent="0.4">
      <c r="D17" s="22" t="s">
        <v>76</v>
      </c>
      <c r="E17" s="19"/>
      <c r="F17" s="14">
        <f>SUM(F12:F16)</f>
        <v>2009400</v>
      </c>
    </row>
    <row r="18" spans="4:6" x14ac:dyDescent="0.4">
      <c r="D18" s="22" t="s">
        <v>77</v>
      </c>
      <c r="E18" s="20">
        <v>0.1</v>
      </c>
      <c r="F18" s="14">
        <f>F17*E18</f>
        <v>200940</v>
      </c>
    </row>
    <row r="19" spans="4:6" ht="19.5" thickBot="1" x14ac:dyDescent="0.45">
      <c r="D19" s="23" t="s">
        <v>78</v>
      </c>
      <c r="E19" s="21"/>
      <c r="F19" s="15">
        <f>SUM(F17:F18)</f>
        <v>2210340</v>
      </c>
    </row>
    <row r="20" spans="4:6" ht="19.5" thickTop="1" x14ac:dyDescent="0.4"/>
  </sheetData>
  <mergeCells count="1">
    <mergeCell ref="B3:F3"/>
  </mergeCells>
  <phoneticPr fontId="13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2D092-459F-4483-8BE4-C1B689F55168}">
  <dimension ref="B1:F37"/>
  <sheetViews>
    <sheetView workbookViewId="0"/>
  </sheetViews>
  <sheetFormatPr defaultRowHeight="18.75" x14ac:dyDescent="0.4"/>
  <cols>
    <col min="1" max="1" width="2.625" customWidth="1"/>
    <col min="2" max="3" width="6.625" customWidth="1"/>
    <col min="4" max="6" width="12.625" customWidth="1"/>
    <col min="7" max="7" width="9.375" bestFit="1" customWidth="1"/>
  </cols>
  <sheetData>
    <row r="1" spans="2:6" ht="24" x14ac:dyDescent="0.4">
      <c r="B1" s="1" t="s">
        <v>84</v>
      </c>
      <c r="C1" s="1"/>
      <c r="E1" s="45" t="s">
        <v>43</v>
      </c>
      <c r="F1" s="46" t="s">
        <v>85</v>
      </c>
    </row>
    <row r="3" spans="2:6" x14ac:dyDescent="0.4">
      <c r="B3" s="53" t="s">
        <v>86</v>
      </c>
      <c r="C3" s="53"/>
      <c r="D3" s="53"/>
      <c r="E3" s="42"/>
    </row>
    <row r="4" spans="2:6" x14ac:dyDescent="0.4">
      <c r="B4" s="53" t="s">
        <v>87</v>
      </c>
      <c r="C4" s="53"/>
      <c r="D4" s="53"/>
      <c r="E4" s="42"/>
    </row>
    <row r="6" spans="2:6" x14ac:dyDescent="0.4">
      <c r="B6" s="51" t="s">
        <v>88</v>
      </c>
      <c r="C6" s="52"/>
      <c r="D6" s="47" t="s">
        <v>89</v>
      </c>
      <c r="E6" s="47" t="s">
        <v>90</v>
      </c>
      <c r="F6" s="47" t="s">
        <v>91</v>
      </c>
    </row>
    <row r="7" spans="2:6" x14ac:dyDescent="0.4">
      <c r="B7" s="39">
        <v>44105</v>
      </c>
      <c r="C7" s="38" t="str">
        <f>IF(B7="","",TEXT(B7,"aaa"))</f>
        <v>木</v>
      </c>
      <c r="D7" s="37">
        <v>0.41666666666666669</v>
      </c>
      <c r="E7" s="37">
        <v>0.66666666666666663</v>
      </c>
      <c r="F7" s="37">
        <f>IF(OR(D7="",E7=""),"",IF(E7-D7&lt;0,E7+1-D7,E7-D7)-TIME(1,0,0))</f>
        <v>0.20833333333333329</v>
      </c>
    </row>
    <row r="8" spans="2:6" x14ac:dyDescent="0.4">
      <c r="B8" s="39">
        <v>44106</v>
      </c>
      <c r="C8" s="38" t="str">
        <f t="shared" ref="C8:C37" si="0">IF(B8="","",TEXT(B8,"aaa"))</f>
        <v>金</v>
      </c>
      <c r="D8" s="37">
        <v>0.45833333333333331</v>
      </c>
      <c r="E8" s="37">
        <v>0.625</v>
      </c>
      <c r="F8" s="37">
        <f t="shared" ref="F8:F37" si="1">IF(OR(D8="",E8=""),"",IF(E8-D8&lt;0,E8+1-D8,E8-D8)-TIME(1,0,0))</f>
        <v>0.12500000000000003</v>
      </c>
    </row>
    <row r="9" spans="2:6" x14ac:dyDescent="0.4">
      <c r="B9" s="39">
        <v>44107</v>
      </c>
      <c r="C9" s="38" t="str">
        <f t="shared" si="0"/>
        <v>土</v>
      </c>
      <c r="D9" s="37">
        <v>0.375</v>
      </c>
      <c r="E9" s="37">
        <v>0.64583333333333337</v>
      </c>
      <c r="F9" s="37">
        <f t="shared" si="1"/>
        <v>0.22916666666666671</v>
      </c>
    </row>
    <row r="10" spans="2:6" x14ac:dyDescent="0.4">
      <c r="B10" s="39">
        <v>44108</v>
      </c>
      <c r="C10" s="38" t="str">
        <f t="shared" si="0"/>
        <v>日</v>
      </c>
      <c r="D10" s="37">
        <v>0.41666666666666669</v>
      </c>
      <c r="E10" s="37">
        <v>0.70833333333333337</v>
      </c>
      <c r="F10" s="37">
        <f t="shared" si="1"/>
        <v>0.25</v>
      </c>
    </row>
    <row r="11" spans="2:6" x14ac:dyDescent="0.4">
      <c r="B11" s="39">
        <v>44109</v>
      </c>
      <c r="C11" s="38" t="str">
        <f t="shared" si="0"/>
        <v>月</v>
      </c>
      <c r="D11" s="37">
        <v>0.375</v>
      </c>
      <c r="E11" s="37">
        <v>0.625</v>
      </c>
      <c r="F11" s="37">
        <f t="shared" si="1"/>
        <v>0.20833333333333334</v>
      </c>
    </row>
    <row r="12" spans="2:6" x14ac:dyDescent="0.4">
      <c r="B12" s="39">
        <v>44110</v>
      </c>
      <c r="C12" s="38" t="str">
        <f t="shared" si="0"/>
        <v>火</v>
      </c>
      <c r="D12" s="37"/>
      <c r="E12" s="37"/>
      <c r="F12" s="37" t="str">
        <f t="shared" si="1"/>
        <v/>
      </c>
    </row>
    <row r="13" spans="2:6" x14ac:dyDescent="0.4">
      <c r="B13" s="39">
        <v>44111</v>
      </c>
      <c r="C13" s="38" t="str">
        <f t="shared" si="0"/>
        <v>水</v>
      </c>
      <c r="D13" s="37">
        <v>0.375</v>
      </c>
      <c r="E13" s="37">
        <v>0.70833333333333337</v>
      </c>
      <c r="F13" s="37">
        <f t="shared" si="1"/>
        <v>0.29166666666666669</v>
      </c>
    </row>
    <row r="14" spans="2:6" x14ac:dyDescent="0.4">
      <c r="B14" s="39">
        <v>44112</v>
      </c>
      <c r="C14" s="38" t="str">
        <f t="shared" si="0"/>
        <v>木</v>
      </c>
      <c r="D14" s="37">
        <v>0.41666666666666669</v>
      </c>
      <c r="E14" s="37">
        <v>0.72916666666666663</v>
      </c>
      <c r="F14" s="37">
        <f t="shared" si="1"/>
        <v>0.27083333333333326</v>
      </c>
    </row>
    <row r="15" spans="2:6" x14ac:dyDescent="0.4">
      <c r="B15" s="39">
        <v>44113</v>
      </c>
      <c r="C15" s="38" t="str">
        <f t="shared" si="0"/>
        <v>金</v>
      </c>
      <c r="D15" s="37"/>
      <c r="E15" s="37"/>
      <c r="F15" s="37" t="str">
        <f t="shared" si="1"/>
        <v/>
      </c>
    </row>
    <row r="16" spans="2:6" x14ac:dyDescent="0.4">
      <c r="B16" s="39">
        <v>44114</v>
      </c>
      <c r="C16" s="38" t="str">
        <f t="shared" si="0"/>
        <v>土</v>
      </c>
      <c r="D16" s="37">
        <v>0.375</v>
      </c>
      <c r="E16" s="37">
        <v>0.8125</v>
      </c>
      <c r="F16" s="37">
        <f>IF(OR(D16="",E16=""),"",IF(E16-D16&lt;0,E16+1-D16,E16-D16)-TIME(1,0,0))</f>
        <v>0.39583333333333331</v>
      </c>
    </row>
    <row r="17" spans="2:6" x14ac:dyDescent="0.4">
      <c r="B17" s="39">
        <v>44115</v>
      </c>
      <c r="C17" s="38" t="str">
        <f t="shared" si="0"/>
        <v>日</v>
      </c>
      <c r="D17" s="37">
        <v>0.45833333333333331</v>
      </c>
      <c r="E17" s="37">
        <v>0.83333333333333337</v>
      </c>
      <c r="F17" s="37">
        <f t="shared" si="1"/>
        <v>0.33333333333333337</v>
      </c>
    </row>
    <row r="18" spans="2:6" x14ac:dyDescent="0.4">
      <c r="B18" s="39">
        <v>44116</v>
      </c>
      <c r="C18" s="38" t="str">
        <f t="shared" si="0"/>
        <v>月</v>
      </c>
      <c r="D18" s="37"/>
      <c r="E18" s="37"/>
      <c r="F18" s="37" t="str">
        <f t="shared" si="1"/>
        <v/>
      </c>
    </row>
    <row r="19" spans="2:6" x14ac:dyDescent="0.4">
      <c r="B19" s="39">
        <v>44117</v>
      </c>
      <c r="C19" s="38" t="str">
        <f t="shared" si="0"/>
        <v>火</v>
      </c>
      <c r="D19" s="37"/>
      <c r="E19" s="37"/>
      <c r="F19" s="37" t="str">
        <f t="shared" si="1"/>
        <v/>
      </c>
    </row>
    <row r="20" spans="2:6" x14ac:dyDescent="0.4">
      <c r="B20" s="39">
        <v>44118</v>
      </c>
      <c r="C20" s="38" t="str">
        <f t="shared" si="0"/>
        <v>水</v>
      </c>
      <c r="D20" s="37">
        <v>0.45833333333333331</v>
      </c>
      <c r="E20" s="37">
        <v>0.83333333333333337</v>
      </c>
      <c r="F20" s="37">
        <f t="shared" si="1"/>
        <v>0.33333333333333337</v>
      </c>
    </row>
    <row r="21" spans="2:6" x14ac:dyDescent="0.4">
      <c r="B21" s="39">
        <v>44119</v>
      </c>
      <c r="C21" s="38" t="str">
        <f t="shared" si="0"/>
        <v>木</v>
      </c>
      <c r="D21" s="37">
        <v>0.45833333333333331</v>
      </c>
      <c r="E21" s="37">
        <v>0.8125</v>
      </c>
      <c r="F21" s="37">
        <f t="shared" si="1"/>
        <v>0.3125</v>
      </c>
    </row>
    <row r="22" spans="2:6" x14ac:dyDescent="0.4">
      <c r="B22" s="39">
        <v>44120</v>
      </c>
      <c r="C22" s="38" t="str">
        <f t="shared" si="0"/>
        <v>金</v>
      </c>
      <c r="D22" s="37">
        <v>0.375</v>
      </c>
      <c r="E22" s="37">
        <v>0.58333333333333337</v>
      </c>
      <c r="F22" s="37">
        <f t="shared" si="1"/>
        <v>0.16666666666666671</v>
      </c>
    </row>
    <row r="23" spans="2:6" x14ac:dyDescent="0.4">
      <c r="B23" s="39">
        <v>44121</v>
      </c>
      <c r="C23" s="38" t="str">
        <f t="shared" si="0"/>
        <v>土</v>
      </c>
      <c r="D23" s="37">
        <v>0.45833333333333331</v>
      </c>
      <c r="E23" s="37">
        <v>0.79166666666666663</v>
      </c>
      <c r="F23" s="37">
        <f t="shared" si="1"/>
        <v>0.29166666666666663</v>
      </c>
    </row>
    <row r="24" spans="2:6" x14ac:dyDescent="0.4">
      <c r="B24" s="39">
        <v>44122</v>
      </c>
      <c r="C24" s="38" t="str">
        <f t="shared" si="0"/>
        <v>日</v>
      </c>
      <c r="D24" s="37"/>
      <c r="E24" s="37"/>
      <c r="F24" s="37" t="str">
        <f t="shared" si="1"/>
        <v/>
      </c>
    </row>
    <row r="25" spans="2:6" x14ac:dyDescent="0.4">
      <c r="B25" s="39">
        <v>44123</v>
      </c>
      <c r="C25" s="38" t="str">
        <f t="shared" si="0"/>
        <v>月</v>
      </c>
      <c r="D25" s="37"/>
      <c r="E25" s="37"/>
      <c r="F25" s="37" t="str">
        <f t="shared" si="1"/>
        <v/>
      </c>
    </row>
    <row r="26" spans="2:6" x14ac:dyDescent="0.4">
      <c r="B26" s="39">
        <v>44124</v>
      </c>
      <c r="C26" s="38" t="str">
        <f t="shared" si="0"/>
        <v>火</v>
      </c>
      <c r="D26" s="37">
        <v>0.4375</v>
      </c>
      <c r="E26" s="37">
        <v>0.70833333333333337</v>
      </c>
      <c r="F26" s="37">
        <f t="shared" si="1"/>
        <v>0.22916666666666671</v>
      </c>
    </row>
    <row r="27" spans="2:6" x14ac:dyDescent="0.4">
      <c r="B27" s="39">
        <v>44125</v>
      </c>
      <c r="C27" s="38" t="str">
        <f t="shared" si="0"/>
        <v>水</v>
      </c>
      <c r="D27" s="37">
        <v>0.45833333333333331</v>
      </c>
      <c r="E27" s="37">
        <v>0.83333333333333337</v>
      </c>
      <c r="F27" s="37">
        <f t="shared" si="1"/>
        <v>0.33333333333333337</v>
      </c>
    </row>
    <row r="28" spans="2:6" x14ac:dyDescent="0.4">
      <c r="B28" s="39">
        <v>44126</v>
      </c>
      <c r="C28" s="38" t="str">
        <f t="shared" si="0"/>
        <v>木</v>
      </c>
      <c r="D28" s="37">
        <v>0.45833333333333331</v>
      </c>
      <c r="E28" s="37">
        <v>0.79166666666666663</v>
      </c>
      <c r="F28" s="37">
        <f t="shared" si="1"/>
        <v>0.29166666666666663</v>
      </c>
    </row>
    <row r="29" spans="2:6" x14ac:dyDescent="0.4">
      <c r="B29" s="39">
        <v>44127</v>
      </c>
      <c r="C29" s="38" t="str">
        <f t="shared" si="0"/>
        <v>金</v>
      </c>
      <c r="D29" s="37">
        <v>0.45833333333333331</v>
      </c>
      <c r="E29" s="37">
        <v>0.70833333333333337</v>
      </c>
      <c r="F29" s="37">
        <f t="shared" si="1"/>
        <v>0.2083333333333334</v>
      </c>
    </row>
    <row r="30" spans="2:6" x14ac:dyDescent="0.4">
      <c r="B30" s="39">
        <v>44128</v>
      </c>
      <c r="C30" s="38" t="str">
        <f t="shared" si="0"/>
        <v>土</v>
      </c>
      <c r="D30" s="37">
        <v>0.45833333333333331</v>
      </c>
      <c r="E30" s="37">
        <v>0.79166666666666663</v>
      </c>
      <c r="F30" s="37">
        <f t="shared" si="1"/>
        <v>0.29166666666666663</v>
      </c>
    </row>
    <row r="31" spans="2:6" x14ac:dyDescent="0.4">
      <c r="B31" s="39">
        <v>44129</v>
      </c>
      <c r="C31" s="38" t="str">
        <f t="shared" si="0"/>
        <v>日</v>
      </c>
      <c r="D31" s="37"/>
      <c r="E31" s="37"/>
      <c r="F31" s="37" t="str">
        <f t="shared" si="1"/>
        <v/>
      </c>
    </row>
    <row r="32" spans="2:6" x14ac:dyDescent="0.4">
      <c r="B32" s="39">
        <v>44130</v>
      </c>
      <c r="C32" s="38" t="str">
        <f t="shared" si="0"/>
        <v>月</v>
      </c>
      <c r="D32" s="37"/>
      <c r="E32" s="37"/>
      <c r="F32" s="37" t="str">
        <f t="shared" si="1"/>
        <v/>
      </c>
    </row>
    <row r="33" spans="2:6" x14ac:dyDescent="0.4">
      <c r="B33" s="39">
        <v>44131</v>
      </c>
      <c r="C33" s="38" t="str">
        <f t="shared" si="0"/>
        <v>火</v>
      </c>
      <c r="D33" s="37">
        <v>0.45833333333333331</v>
      </c>
      <c r="E33" s="37">
        <v>0.83333333333333337</v>
      </c>
      <c r="F33" s="37">
        <f t="shared" si="1"/>
        <v>0.33333333333333337</v>
      </c>
    </row>
    <row r="34" spans="2:6" x14ac:dyDescent="0.4">
      <c r="B34" s="39">
        <v>44132</v>
      </c>
      <c r="C34" s="38" t="str">
        <f t="shared" si="0"/>
        <v>水</v>
      </c>
      <c r="D34" s="37">
        <v>0.45833333333333331</v>
      </c>
      <c r="E34" s="37">
        <v>0.83333333333333337</v>
      </c>
      <c r="F34" s="37">
        <f t="shared" si="1"/>
        <v>0.33333333333333337</v>
      </c>
    </row>
    <row r="35" spans="2:6" x14ac:dyDescent="0.4">
      <c r="B35" s="39">
        <v>44133</v>
      </c>
      <c r="C35" s="38" t="str">
        <f t="shared" si="0"/>
        <v>木</v>
      </c>
      <c r="D35" s="37">
        <v>0.41666666666666669</v>
      </c>
      <c r="E35" s="37">
        <v>0.66666666666666663</v>
      </c>
      <c r="F35" s="37">
        <f t="shared" si="1"/>
        <v>0.20833333333333329</v>
      </c>
    </row>
    <row r="36" spans="2:6" x14ac:dyDescent="0.4">
      <c r="B36" s="39">
        <v>44134</v>
      </c>
      <c r="C36" s="38" t="str">
        <f t="shared" si="0"/>
        <v>金</v>
      </c>
      <c r="D36" s="37">
        <v>0.45833333333333331</v>
      </c>
      <c r="E36" s="37">
        <v>0.625</v>
      </c>
      <c r="F36" s="37">
        <f t="shared" si="1"/>
        <v>0.12500000000000003</v>
      </c>
    </row>
    <row r="37" spans="2:6" x14ac:dyDescent="0.4">
      <c r="B37" s="39">
        <v>44135</v>
      </c>
      <c r="C37" s="38" t="str">
        <f t="shared" si="0"/>
        <v>土</v>
      </c>
      <c r="D37" s="37"/>
      <c r="E37" s="37"/>
      <c r="F37" s="37" t="str">
        <f t="shared" si="1"/>
        <v/>
      </c>
    </row>
  </sheetData>
  <mergeCells count="3">
    <mergeCell ref="B6:C6"/>
    <mergeCell ref="B3:D3"/>
    <mergeCell ref="B4:D4"/>
  </mergeCells>
  <phoneticPr fontId="1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43C39-310B-4C3B-B2A1-8FF6C2430581}">
  <dimension ref="B1:F12"/>
  <sheetViews>
    <sheetView workbookViewId="0"/>
  </sheetViews>
  <sheetFormatPr defaultRowHeight="18.75" x14ac:dyDescent="0.4"/>
  <cols>
    <col min="1" max="1" width="2.625" customWidth="1"/>
    <col min="2" max="4" width="12.625" customWidth="1"/>
  </cols>
  <sheetData>
    <row r="1" spans="2:6" ht="24" x14ac:dyDescent="0.4">
      <c r="B1" s="1" t="s">
        <v>42</v>
      </c>
      <c r="F1" s="27" t="s">
        <v>57</v>
      </c>
    </row>
    <row r="3" spans="2:6" ht="36" x14ac:dyDescent="0.4">
      <c r="B3" s="40" t="s">
        <v>43</v>
      </c>
      <c r="C3" s="41" t="s">
        <v>44</v>
      </c>
      <c r="D3" s="41" t="s">
        <v>45</v>
      </c>
      <c r="E3" s="40" t="s">
        <v>46</v>
      </c>
      <c r="F3" s="40" t="s">
        <v>47</v>
      </c>
    </row>
    <row r="4" spans="2:6" x14ac:dyDescent="0.4">
      <c r="B4" s="29" t="s">
        <v>48</v>
      </c>
      <c r="C4" s="42">
        <v>2.4375</v>
      </c>
      <c r="D4" s="43"/>
      <c r="E4" s="29">
        <v>1000</v>
      </c>
      <c r="F4" s="44">
        <f>ROUNDUP(D4*E4,-1)</f>
        <v>0</v>
      </c>
    </row>
    <row r="5" spans="2:6" x14ac:dyDescent="0.4">
      <c r="B5" s="29" t="s">
        <v>49</v>
      </c>
      <c r="C5" s="42">
        <v>2.6145833333333335</v>
      </c>
      <c r="D5" s="43"/>
      <c r="E5" s="29">
        <v>1050</v>
      </c>
      <c r="F5" s="44">
        <f t="shared" ref="F5:F11" si="0">ROUNDUP(D5*E5,-1)</f>
        <v>0</v>
      </c>
    </row>
    <row r="6" spans="2:6" x14ac:dyDescent="0.4">
      <c r="B6" s="29" t="s">
        <v>50</v>
      </c>
      <c r="C6" s="42">
        <v>1.7638888888888891</v>
      </c>
      <c r="D6" s="43"/>
      <c r="E6" s="29">
        <v>1030</v>
      </c>
      <c r="F6" s="44">
        <f t="shared" si="0"/>
        <v>0</v>
      </c>
    </row>
    <row r="7" spans="2:6" x14ac:dyDescent="0.4">
      <c r="B7" s="29" t="s">
        <v>51</v>
      </c>
      <c r="C7" s="42">
        <v>1.8854166666666667</v>
      </c>
      <c r="D7" s="43"/>
      <c r="E7" s="29">
        <v>1030</v>
      </c>
      <c r="F7" s="44">
        <f t="shared" si="0"/>
        <v>0</v>
      </c>
    </row>
    <row r="8" spans="2:6" x14ac:dyDescent="0.4">
      <c r="B8" s="29" t="s">
        <v>52</v>
      </c>
      <c r="C8" s="42">
        <v>2.1875</v>
      </c>
      <c r="D8" s="43"/>
      <c r="E8" s="29">
        <v>1050</v>
      </c>
      <c r="F8" s="44">
        <f t="shared" si="0"/>
        <v>0</v>
      </c>
    </row>
    <row r="9" spans="2:6" x14ac:dyDescent="0.4">
      <c r="B9" s="29" t="s">
        <v>53</v>
      </c>
      <c r="C9" s="42">
        <v>1.9236111111111109</v>
      </c>
      <c r="D9" s="43"/>
      <c r="E9" s="29">
        <v>1070</v>
      </c>
      <c r="F9" s="44">
        <f t="shared" si="0"/>
        <v>0</v>
      </c>
    </row>
    <row r="10" spans="2:6" x14ac:dyDescent="0.4">
      <c r="B10" s="29" t="s">
        <v>54</v>
      </c>
      <c r="C10" s="42">
        <v>2.1597222222222223</v>
      </c>
      <c r="D10" s="43"/>
      <c r="E10" s="29">
        <v>1100</v>
      </c>
      <c r="F10" s="44">
        <f t="shared" si="0"/>
        <v>0</v>
      </c>
    </row>
    <row r="11" spans="2:6" x14ac:dyDescent="0.4">
      <c r="B11" s="29" t="s">
        <v>55</v>
      </c>
      <c r="C11" s="42">
        <v>2.25</v>
      </c>
      <c r="D11" s="43"/>
      <c r="E11" s="29">
        <v>1050</v>
      </c>
      <c r="F11" s="44">
        <f t="shared" si="0"/>
        <v>0</v>
      </c>
    </row>
    <row r="12" spans="2:6" x14ac:dyDescent="0.4">
      <c r="F12" s="27" t="s">
        <v>56</v>
      </c>
    </row>
  </sheetData>
  <phoneticPr fontId="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4-1</vt:lpstr>
      <vt:lpstr>休業日</vt:lpstr>
      <vt:lpstr>4-2</vt:lpstr>
      <vt:lpstr>4-3</vt:lpstr>
      <vt:lpstr>4-4</vt:lpstr>
      <vt:lpstr>4-5</vt:lpstr>
      <vt:lpstr>4-6</vt:lpstr>
      <vt:lpstr>4-7</vt:lpstr>
      <vt:lpstr>4-8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2020-02-27T09:23:57Z</dcterms:created>
  <dcterms:modified xsi:type="dcterms:W3CDTF">2020-03-30T06:50:28Z</dcterms:modified>
</cp:coreProperties>
</file>