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00DF2B2D-5B91-4669-9A43-51A9BB6337DB}" xr6:coauthVersionLast="36" xr6:coauthVersionMax="45" xr10:uidLastSave="{00000000-0000-0000-0000-000000000000}"/>
  <bookViews>
    <workbookView xWindow="0" yWindow="0" windowWidth="15360" windowHeight="7455" xr2:uid="{562B6583-F49C-479F-87B9-F8954B91F833}"/>
  </bookViews>
  <sheets>
    <sheet name="6-1" sheetId="1" r:id="rId1"/>
    <sheet name="6-2" sheetId="2" r:id="rId2"/>
    <sheet name="6-3" sheetId="3" r:id="rId3"/>
    <sheet name="6-4" sheetId="4" r:id="rId4"/>
    <sheet name="顧客リスト" sheetId="5" r:id="rId5"/>
    <sheet name="6-5" sheetId="6" r:id="rId6"/>
    <sheet name="6-6" sheetId="7" r:id="rId7"/>
    <sheet name="6-7" sheetId="8" r:id="rId8"/>
    <sheet name="6-8" sheetId="9" r:id="rId9"/>
    <sheet name="6-9" sheetId="10" r:id="rId10"/>
  </sheets>
  <definedNames>
    <definedName name="アメニティー" localSheetId="7">'6-7'!$J$4:$J$7</definedName>
    <definedName name="アメニティー担当" localSheetId="7">'6-7'!$J$8:$J$12</definedName>
    <definedName name="はがき" localSheetId="5">'6-5'!$I$11:$J$15</definedName>
    <definedName name="健康飲料" localSheetId="7">'6-7'!$I$4:$I$7</definedName>
    <definedName name="健康飲料担当" localSheetId="7">'6-7'!$I$8:$I$12</definedName>
    <definedName name="健康食品" localSheetId="7">'6-7'!$H$4:$H$7</definedName>
    <definedName name="健康食品担当" localSheetId="7">'6-7'!$H$8:$H$12</definedName>
    <definedName name="封筒" localSheetId="5">'6-5'!$I$19:$J$21</definedName>
    <definedName name="名刺" localSheetId="5">'6-5'!$I$4:$J$7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0" l="1"/>
  <c r="D9" i="10"/>
  <c r="D10" i="10"/>
  <c r="D11" i="10"/>
  <c r="D7" i="10"/>
  <c r="C12" i="10"/>
  <c r="D5" i="9"/>
  <c r="D6" i="9"/>
  <c r="D7" i="9"/>
  <c r="D8" i="9"/>
  <c r="D9" i="9"/>
  <c r="D10" i="9"/>
  <c r="D11" i="9"/>
  <c r="D12" i="9"/>
  <c r="D4" i="9"/>
  <c r="F2" i="7"/>
  <c r="F4" i="6"/>
  <c r="D12" i="10" l="1"/>
  <c r="C5" i="4"/>
  <c r="F11" i="6"/>
  <c r="F9" i="6"/>
  <c r="F13" i="6"/>
  <c r="F7" i="6"/>
  <c r="F12" i="6"/>
  <c r="F5" i="6"/>
  <c r="F8" i="6"/>
  <c r="F10" i="6"/>
  <c r="F6" i="6"/>
  <c r="F11" i="4" l="1"/>
  <c r="F12" i="4"/>
  <c r="F13" i="4"/>
  <c r="F14" i="4"/>
  <c r="F10" i="4"/>
  <c r="F15" i="4" l="1"/>
  <c r="F16" i="4" l="1"/>
  <c r="F17" i="4" s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4" i="3"/>
  <c r="I4" i="2"/>
  <c r="I5" i="2"/>
  <c r="I6" i="2"/>
  <c r="I7" i="2"/>
  <c r="I8" i="2"/>
  <c r="I9" i="2"/>
  <c r="I10" i="2"/>
  <c r="I11" i="2"/>
  <c r="I12" i="2"/>
  <c r="I13" i="2"/>
  <c r="I14" i="2"/>
  <c r="I15" i="2"/>
  <c r="B5" i="1"/>
  <c r="B6" i="1"/>
  <c r="B7" i="1"/>
  <c r="B8" i="1"/>
  <c r="B9" i="1"/>
  <c r="B10" i="1"/>
  <c r="B11" i="1"/>
  <c r="B12" i="1"/>
  <c r="B13" i="1"/>
  <c r="B14" i="1"/>
  <c r="B4" i="1"/>
</calcChain>
</file>

<file path=xl/sharedStrings.xml><?xml version="1.0" encoding="utf-8"?>
<sst xmlns="http://schemas.openxmlformats.org/spreadsheetml/2006/main" count="457" uniqueCount="322">
  <si>
    <t>健康管理セミナー出席者名簿</t>
    <rPh sb="0" eb="2">
      <t>ケンコウ</t>
    </rPh>
    <rPh sb="2" eb="4">
      <t>カンリ</t>
    </rPh>
    <rPh sb="8" eb="10">
      <t>シュッセキ</t>
    </rPh>
    <rPh sb="10" eb="11">
      <t>シャ</t>
    </rPh>
    <rPh sb="11" eb="13">
      <t>メイボ</t>
    </rPh>
    <phoneticPr fontId="3"/>
  </si>
  <si>
    <t>No.</t>
    <phoneticPr fontId="4"/>
  </si>
  <si>
    <t>名前</t>
    <rPh sb="0" eb="2">
      <t>ナマエ</t>
    </rPh>
    <phoneticPr fontId="3"/>
  </si>
  <si>
    <t>部署名</t>
    <rPh sb="0" eb="2">
      <t>ブショ</t>
    </rPh>
    <rPh sb="2" eb="3">
      <t>メイ</t>
    </rPh>
    <phoneticPr fontId="3"/>
  </si>
  <si>
    <t>内線</t>
    <rPh sb="0" eb="2">
      <t>ナイセン</t>
    </rPh>
    <phoneticPr fontId="3"/>
  </si>
  <si>
    <t>梅田由紀</t>
    <rPh sb="0" eb="2">
      <t>ウメダ</t>
    </rPh>
    <rPh sb="2" eb="4">
      <t>ユキ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</si>
  <si>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</si>
  <si>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佐々木歩</t>
    <rPh sb="0" eb="3">
      <t>ササキ</t>
    </rPh>
    <rPh sb="3" eb="4">
      <t>アユミ</t>
    </rPh>
    <phoneticPr fontId="3"/>
  </si>
  <si>
    <t>経理部</t>
    <rPh sb="0" eb="2">
      <t>ケイリ</t>
    </rPh>
    <rPh sb="2" eb="3">
      <t>ブ</t>
    </rPh>
    <phoneticPr fontId="3"/>
  </si>
  <si>
    <t>戸祭律子</t>
    <rPh sb="0" eb="2">
      <t>トマツリ</t>
    </rPh>
    <rPh sb="2" eb="4">
      <t>リツコ</t>
    </rPh>
    <phoneticPr fontId="3"/>
  </si>
  <si>
    <t>総務部</t>
    <rPh sb="0" eb="2">
      <t>ソウム</t>
    </rPh>
    <rPh sb="2" eb="3">
      <t>ブ</t>
    </rPh>
    <phoneticPr fontId="3"/>
  </si>
  <si>
    <t>中山香里</t>
    <rPh sb="0" eb="2">
      <t>ナカヤマ</t>
    </rPh>
    <rPh sb="2" eb="4">
      <t>カオリ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</si>
  <si>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</si>
  <si>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久米信行</t>
    <rPh sb="0" eb="2">
      <t>クメ</t>
    </rPh>
    <rPh sb="2" eb="4">
      <t>ノブユキ</t>
    </rPh>
    <phoneticPr fontId="3"/>
  </si>
  <si>
    <t>大川麻子</t>
    <rPh sb="0" eb="1">
      <t>オオ</t>
    </rPh>
    <rPh sb="1" eb="2">
      <t>カワ</t>
    </rPh>
    <rPh sb="2" eb="4">
      <t>マコ</t>
    </rPh>
    <phoneticPr fontId="3"/>
  </si>
  <si>
    <t>開発部</t>
    <rPh sb="0" eb="3">
      <t>カイハツブ</t>
    </rPh>
    <phoneticPr fontId="3"/>
  </si>
  <si>
    <t>亀山聡</t>
    <rPh sb="0" eb="2">
      <t>カメヤマ</t>
    </rPh>
    <rPh sb="2" eb="3">
      <t>サトシ</t>
    </rPh>
    <phoneticPr fontId="3"/>
  </si>
  <si>
    <t>人事部</t>
    <rPh sb="0" eb="2">
      <t>ジンジ</t>
    </rPh>
    <rPh sb="2" eb="3">
      <t>ブ</t>
    </rPh>
    <phoneticPr fontId="3"/>
  </si>
  <si>
    <t>只木卓也</t>
    <rPh sb="0" eb="2">
      <t>タダキ</t>
    </rPh>
    <rPh sb="2" eb="4">
      <t>タクヤ</t>
    </rPh>
    <phoneticPr fontId="3"/>
  </si>
  <si>
    <t>新井美紀</t>
    <rPh sb="0" eb="2">
      <t>アライ</t>
    </rPh>
    <rPh sb="2" eb="4">
      <t>ミキ</t>
    </rPh>
    <phoneticPr fontId="3"/>
  </si>
  <si>
    <t>前山孝信</t>
    <rPh sb="0" eb="2">
      <t>マエヤマ</t>
    </rPh>
    <rPh sb="2" eb="4">
      <t>タカノブ</t>
    </rPh>
    <phoneticPr fontId="3"/>
  </si>
  <si>
    <t>緑川博史</t>
    <rPh sb="0" eb="1">
      <t>ミドリ</t>
    </rPh>
    <rPh sb="1" eb="2">
      <t>ガワ</t>
    </rPh>
    <rPh sb="2" eb="4">
      <t>ヒロシ</t>
    </rPh>
    <phoneticPr fontId="3"/>
  </si>
  <si>
    <t>アルバイト勤務時間表（～4月まで）</t>
    <rPh sb="5" eb="7">
      <t>キンム</t>
    </rPh>
    <rPh sb="7" eb="9">
      <t>ジカン</t>
    </rPh>
    <rPh sb="9" eb="10">
      <t>ヒョウ</t>
    </rPh>
    <rPh sb="13" eb="14">
      <t>ガツ</t>
    </rPh>
    <phoneticPr fontId="3"/>
  </si>
  <si>
    <t>単位：時間</t>
    <rPh sb="0" eb="2">
      <t>タンイ</t>
    </rPh>
    <rPh sb="3" eb="5">
      <t>ジカン</t>
    </rPh>
    <phoneticPr fontId="3"/>
  </si>
  <si>
    <t>店舗名</t>
    <rPh sb="0" eb="2">
      <t>テンポ</t>
    </rPh>
    <rPh sb="2" eb="3">
      <t>メイ</t>
    </rPh>
    <phoneticPr fontId="3"/>
  </si>
  <si>
    <t>合計</t>
    <rPh sb="0" eb="2">
      <t>ゴウケイ</t>
    </rPh>
    <phoneticPr fontId="3"/>
  </si>
  <si>
    <t>高本　正志</t>
    <rPh sb="0" eb="2">
      <t>タカモト</t>
    </rPh>
    <rPh sb="3" eb="5">
      <t>マサシ</t>
    </rPh>
    <phoneticPr fontId="3"/>
  </si>
  <si>
    <t>新宿店</t>
    <rPh sb="0" eb="2">
      <t>シンジュク</t>
    </rPh>
    <rPh sb="2" eb="3">
      <t>テン</t>
    </rPh>
    <phoneticPr fontId="3"/>
  </si>
  <si>
    <t>上野　秀</t>
    <rPh sb="0" eb="2">
      <t>ウエノ</t>
    </rPh>
    <rPh sb="3" eb="4">
      <t>ヒデ</t>
    </rPh>
    <phoneticPr fontId="3"/>
  </si>
  <si>
    <t>台場　沙希</t>
    <rPh sb="0" eb="2">
      <t>ダイバ</t>
    </rPh>
    <rPh sb="3" eb="5">
      <t>サキ</t>
    </rPh>
    <phoneticPr fontId="3"/>
  </si>
  <si>
    <t>渋谷店</t>
    <rPh sb="0" eb="2">
      <t>シブヤ</t>
    </rPh>
    <rPh sb="2" eb="3">
      <t>テン</t>
    </rPh>
    <phoneticPr fontId="3"/>
  </si>
  <si>
    <t>加納　陽菜</t>
    <rPh sb="0" eb="2">
      <t>カノウ</t>
    </rPh>
    <rPh sb="3" eb="5">
      <t>ヒナ</t>
    </rPh>
    <phoneticPr fontId="3"/>
  </si>
  <si>
    <t>品川店</t>
    <rPh sb="0" eb="2">
      <t>シナガワ</t>
    </rPh>
    <rPh sb="2" eb="3">
      <t>テン</t>
    </rPh>
    <phoneticPr fontId="3"/>
  </si>
  <si>
    <t>鈴木　有香</t>
    <rPh sb="0" eb="2">
      <t>スズキ</t>
    </rPh>
    <rPh sb="3" eb="5">
      <t>ユカ</t>
    </rPh>
    <phoneticPr fontId="3"/>
  </si>
  <si>
    <t>和田　俊夫</t>
    <rPh sb="0" eb="2">
      <t>ワダ</t>
    </rPh>
    <rPh sb="3" eb="5">
      <t>トシオ</t>
    </rPh>
    <phoneticPr fontId="3"/>
  </si>
  <si>
    <t>辻本　卓也</t>
    <rPh sb="0" eb="2">
      <t>ツジモト</t>
    </rPh>
    <rPh sb="3" eb="5">
      <t>タクヤ</t>
    </rPh>
    <phoneticPr fontId="3"/>
  </si>
  <si>
    <t>横浜店</t>
    <rPh sb="0" eb="2">
      <t>ヨコハマ</t>
    </rPh>
    <rPh sb="2" eb="3">
      <t>テン</t>
    </rPh>
    <phoneticPr fontId="3"/>
  </si>
  <si>
    <t>矢野　かおり</t>
    <rPh sb="0" eb="2">
      <t>ヤノ</t>
    </rPh>
    <phoneticPr fontId="3"/>
  </si>
  <si>
    <t>沼沢　知美</t>
    <rPh sb="0" eb="2">
      <t>ヌマザワ</t>
    </rPh>
    <rPh sb="3" eb="5">
      <t>トモミ</t>
    </rPh>
    <phoneticPr fontId="3"/>
  </si>
  <si>
    <t>市川店</t>
    <rPh sb="0" eb="2">
      <t>イチカワ</t>
    </rPh>
    <rPh sb="2" eb="3">
      <t>テン</t>
    </rPh>
    <phoneticPr fontId="3"/>
  </si>
  <si>
    <t>本城　聡</t>
    <rPh sb="0" eb="2">
      <t>ホンジョウ</t>
    </rPh>
    <rPh sb="3" eb="4">
      <t>サトル</t>
    </rPh>
    <phoneticPr fontId="3"/>
  </si>
  <si>
    <t>秋野　加絵</t>
    <rPh sb="0" eb="2">
      <t>アキノ</t>
    </rPh>
    <rPh sb="3" eb="5">
      <t>カエ</t>
    </rPh>
    <phoneticPr fontId="3"/>
  </si>
  <si>
    <t>松宮　征夫</t>
    <rPh sb="0" eb="2">
      <t>マツミヤ</t>
    </rPh>
    <rPh sb="3" eb="5">
      <t>ユキオ</t>
    </rPh>
    <phoneticPr fontId="3"/>
  </si>
  <si>
    <t>川崎店</t>
    <rPh sb="0" eb="2">
      <t>カワサキ</t>
    </rPh>
    <rPh sb="2" eb="3">
      <t>テン</t>
    </rPh>
    <phoneticPr fontId="3"/>
  </si>
  <si>
    <t>1月</t>
    <rPh sb="1" eb="2">
      <t>ツキ</t>
    </rPh>
    <phoneticPr fontId="3"/>
  </si>
  <si>
    <t>4月</t>
    <phoneticPr fontId="4"/>
  </si>
  <si>
    <t>3月</t>
    <phoneticPr fontId="4"/>
  </si>
  <si>
    <t>2月</t>
    <phoneticPr fontId="4"/>
  </si>
  <si>
    <t>商品売上台帳</t>
    <rPh sb="0" eb="2">
      <t>ショウヒン</t>
    </rPh>
    <rPh sb="2" eb="4">
      <t>ウリアゲ</t>
    </rPh>
    <rPh sb="4" eb="6">
      <t>ダイチョウ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</si>
  <si>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</si>
  <si>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</si>
  <si>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</si>
  <si>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</si>
  <si>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</si>
  <si>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</si>
  <si>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</si>
  <si>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A1200</t>
    <phoneticPr fontId="4"/>
  </si>
  <si>
    <t>C1005</t>
    <phoneticPr fontId="4"/>
  </si>
  <si>
    <t>子供用電気自動車</t>
    <rPh sb="0" eb="3">
      <t>コドモヨウ</t>
    </rPh>
    <rPh sb="3" eb="5">
      <t>デンキ</t>
    </rPh>
    <rPh sb="5" eb="8">
      <t>ジドウシャ</t>
    </rPh>
    <phoneticPr fontId="3"/>
  </si>
  <si>
    <t>A1350</t>
    <phoneticPr fontId="4"/>
  </si>
  <si>
    <t>C1007</t>
    <phoneticPr fontId="4"/>
  </si>
  <si>
    <t>ターボラジコン</t>
    <phoneticPr fontId="4"/>
  </si>
  <si>
    <t>F1250</t>
    <phoneticPr fontId="4"/>
  </si>
  <si>
    <t>K1005</t>
    <phoneticPr fontId="4"/>
  </si>
  <si>
    <t>子供用天体望遠鏡</t>
    <rPh sb="0" eb="3">
      <t>コドモヨウ</t>
    </rPh>
    <rPh sb="3" eb="5">
      <t>テンタイ</t>
    </rPh>
    <rPh sb="5" eb="8">
      <t>ボウエンキョウ</t>
    </rPh>
    <phoneticPr fontId="3"/>
  </si>
  <si>
    <t>F1270</t>
    <phoneticPr fontId="4"/>
  </si>
  <si>
    <t>くねくねコースター</t>
    <phoneticPr fontId="4"/>
  </si>
  <si>
    <t>K1220</t>
    <phoneticPr fontId="4"/>
  </si>
  <si>
    <t>トレインセット</t>
    <phoneticPr fontId="4"/>
  </si>
  <si>
    <t>J2300</t>
    <phoneticPr fontId="4"/>
  </si>
  <si>
    <t>キッズ英語ビデオセット</t>
    <rPh sb="3" eb="5">
      <t>エイゴ</t>
    </rPh>
    <phoneticPr fontId="3"/>
  </si>
  <si>
    <t>森の積み木</t>
    <rPh sb="0" eb="1">
      <t>モリ</t>
    </rPh>
    <rPh sb="2" eb="3">
      <t>ツ</t>
    </rPh>
    <rPh sb="4" eb="5">
      <t>キ</t>
    </rPh>
    <phoneticPr fontId="3"/>
  </si>
  <si>
    <t>電動ペット</t>
    <rPh sb="0" eb="2">
      <t>デンドウ</t>
    </rPh>
    <phoneticPr fontId="3"/>
  </si>
  <si>
    <t>ミニ輪投げ</t>
    <rPh sb="2" eb="4">
      <t>ワナ</t>
    </rPh>
    <phoneticPr fontId="3"/>
  </si>
  <si>
    <t>顧客一覧</t>
    <rPh sb="0" eb="2">
      <t>コキャク</t>
    </rPh>
    <rPh sb="2" eb="4">
      <t>イチラン</t>
    </rPh>
    <phoneticPr fontId="3"/>
  </si>
  <si>
    <t>顧客名</t>
    <rPh sb="0" eb="2">
      <t>コキャク</t>
    </rPh>
    <rPh sb="2" eb="3">
      <t>メイ</t>
    </rPh>
    <phoneticPr fontId="3"/>
  </si>
  <si>
    <t>顧客No.</t>
    <rPh sb="0" eb="2">
      <t>コキャク</t>
    </rPh>
    <phoneticPr fontId="3"/>
  </si>
  <si>
    <t>〒</t>
    <phoneticPr fontId="4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</si>
  <si>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</si>
  <si>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</si>
  <si>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</si>
  <si>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166-XXXX</t>
    <phoneticPr fontId="4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</si>
  <si>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</si>
  <si>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</si>
  <si>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03-XXXX-XXXX</t>
    <phoneticPr fontId="4"/>
  </si>
  <si>
    <t xml:space="preserve">231-XXXX </t>
    <phoneticPr fontId="4"/>
  </si>
  <si>
    <t>神奈川県</t>
    <rPh sb="0" eb="4">
      <t>カナガワケン</t>
    </rPh>
    <phoneticPr fontId="3"/>
  </si>
  <si>
    <t>横浜市中区末広町X-X-X</t>
    <rPh sb="0" eb="2">
      <t>ヨコハマ</t>
    </rPh>
    <rPh sb="2" eb="3">
      <t>シ</t>
    </rPh>
    <rPh sb="3" eb="5">
      <t>ナカク</t>
    </rPh>
    <rPh sb="5" eb="7">
      <t>スエヒロ</t>
    </rPh>
    <rPh sb="7" eb="8">
      <t>チョウ</t>
    </rPh>
    <phoneticPr fontId="3"/>
  </si>
  <si>
    <t>045-XXX-XXXX</t>
    <phoneticPr fontId="4"/>
  </si>
  <si>
    <t>226-XXXX</t>
    <phoneticPr fontId="4"/>
  </si>
  <si>
    <t>横浜市緑区長津田X-XX</t>
    <rPh sb="0" eb="3">
      <t>ヨコハマシ</t>
    </rPh>
    <rPh sb="3" eb="5">
      <t>ミドリク</t>
    </rPh>
    <rPh sb="5" eb="8">
      <t>ナガツダ</t>
    </rPh>
    <phoneticPr fontId="3"/>
  </si>
  <si>
    <t>260-XXXX</t>
    <phoneticPr fontId="4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</si>
  <si>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</si>
  <si>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</si>
  <si>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043-XXX-XXXX</t>
    <phoneticPr fontId="4"/>
  </si>
  <si>
    <t>231-XXXX</t>
    <phoneticPr fontId="4"/>
  </si>
  <si>
    <t>横浜市中区麦田町XX-X</t>
    <rPh sb="0" eb="3">
      <t>ヨコハマシ</t>
    </rPh>
    <rPh sb="3" eb="5">
      <t>ナカク</t>
    </rPh>
    <rPh sb="5" eb="7">
      <t>ムギタ</t>
    </rPh>
    <rPh sb="7" eb="8">
      <t>チョウ</t>
    </rPh>
    <phoneticPr fontId="3"/>
  </si>
  <si>
    <t>213-XXXX</t>
    <phoneticPr fontId="4"/>
  </si>
  <si>
    <t>川崎市高津区向ヶ丘X-X-X</t>
    <rPh sb="0" eb="3">
      <t>カワサキシ</t>
    </rPh>
    <rPh sb="3" eb="6">
      <t>タカツク</t>
    </rPh>
    <rPh sb="6" eb="9">
      <t>ムカイガオカ</t>
    </rPh>
    <phoneticPr fontId="3"/>
  </si>
  <si>
    <t>044-XXX-XXXX</t>
    <phoneticPr fontId="4"/>
  </si>
  <si>
    <t>105-XXXX</t>
    <phoneticPr fontId="4"/>
  </si>
  <si>
    <t>港区虎ノ門XX-X-X</t>
    <rPh sb="0" eb="2">
      <t>ミナトク</t>
    </rPh>
    <rPh sb="2" eb="3">
      <t>トラ</t>
    </rPh>
    <rPh sb="4" eb="5">
      <t>モン</t>
    </rPh>
    <phoneticPr fontId="3"/>
  </si>
  <si>
    <t>194-XXXX</t>
    <phoneticPr fontId="4"/>
  </si>
  <si>
    <t>町田市原町田XX-XX-X</t>
    <rPh sb="0" eb="3">
      <t>マチダシ</t>
    </rPh>
    <rPh sb="3" eb="6">
      <t>ハラマチダ</t>
    </rPh>
    <phoneticPr fontId="3"/>
  </si>
  <si>
    <t>042-XXX-XXXX</t>
    <phoneticPr fontId="4"/>
  </si>
  <si>
    <t>154-XXXX</t>
    <phoneticPr fontId="4"/>
  </si>
  <si>
    <t>世田谷区豪徳寺X-X-X</t>
    <rPh sb="0" eb="4">
      <t>セタガヤク</t>
    </rPh>
    <rPh sb="4" eb="7">
      <t>ゴウトクジ</t>
    </rPh>
    <phoneticPr fontId="3"/>
  </si>
  <si>
    <t>240-XXXX</t>
    <phoneticPr fontId="4"/>
  </si>
  <si>
    <t>横浜市保土ヶ谷区星川X-XX</t>
    <rPh sb="0" eb="3">
      <t>ヨコハマシ</t>
    </rPh>
    <rPh sb="3" eb="8">
      <t>ホドガヤク</t>
    </rPh>
    <rPh sb="8" eb="10">
      <t>ホシカワ</t>
    </rPh>
    <phoneticPr fontId="3"/>
  </si>
  <si>
    <t>247-XXXX</t>
    <phoneticPr fontId="4"/>
  </si>
  <si>
    <t>横浜市栄区上郷町X-X-X</t>
    <rPh sb="0" eb="3">
      <t>ヨコハマシ</t>
    </rPh>
    <rPh sb="3" eb="5">
      <t>サカエク</t>
    </rPh>
    <rPh sb="5" eb="7">
      <t>カミゴウ</t>
    </rPh>
    <rPh sb="7" eb="8">
      <t>チョウ</t>
    </rPh>
    <phoneticPr fontId="3"/>
  </si>
  <si>
    <t>221-XXXX</t>
    <phoneticPr fontId="4"/>
  </si>
  <si>
    <t>横浜市神奈川区橋本町XX-X</t>
    <rPh sb="0" eb="3">
      <t>ヨコハマシ</t>
    </rPh>
    <rPh sb="3" eb="7">
      <t>カナガワク</t>
    </rPh>
    <rPh sb="7" eb="10">
      <t>ハシモトチョウ</t>
    </rPh>
    <phoneticPr fontId="3"/>
  </si>
  <si>
    <t>249-XXXX</t>
    <phoneticPr fontId="4"/>
  </si>
  <si>
    <t>逗子市桜山XXX-X</t>
    <rPh sb="0" eb="3">
      <t>ズシシ</t>
    </rPh>
    <rPh sb="3" eb="5">
      <t>サクラヤマ</t>
    </rPh>
    <phoneticPr fontId="3"/>
  </si>
  <si>
    <t>046-XXX-XXXX</t>
    <phoneticPr fontId="4"/>
  </si>
  <si>
    <t>248-XXXX</t>
    <phoneticPr fontId="4"/>
  </si>
  <si>
    <t>鎌倉市材木座XX-XX</t>
    <rPh sb="0" eb="3">
      <t>カマクラシ</t>
    </rPh>
    <rPh sb="3" eb="6">
      <t>ザイモクザ</t>
    </rPh>
    <phoneticPr fontId="3"/>
  </si>
  <si>
    <t>0467-XX-XXXX</t>
    <phoneticPr fontId="4"/>
  </si>
  <si>
    <t xml:space="preserve">103-XXXX </t>
    <phoneticPr fontId="4"/>
  </si>
  <si>
    <t>中央区日本橋X-X-X　</t>
    <rPh sb="0" eb="3">
      <t>チュウオウク</t>
    </rPh>
    <rPh sb="3" eb="6">
      <t>ニホンバシ</t>
    </rPh>
    <phoneticPr fontId="3"/>
  </si>
  <si>
    <t>今下商店株式会社</t>
    <rPh sb="0" eb="1">
      <t>イマ</t>
    </rPh>
    <rPh sb="1" eb="2">
      <t>シタ</t>
    </rPh>
    <rPh sb="2" eb="4">
      <t>ショウテン</t>
    </rPh>
    <rPh sb="4" eb="8">
      <t>カブシキガイシャ</t>
    </rPh>
    <phoneticPr fontId="3"/>
  </si>
  <si>
    <t>窪田運送興産株式会社</t>
    <rPh sb="0" eb="2">
      <t>クボタ</t>
    </rPh>
    <rPh sb="2" eb="4">
      <t>ウンソウ</t>
    </rPh>
    <rPh sb="4" eb="6">
      <t>コウサン</t>
    </rPh>
    <rPh sb="6" eb="10">
      <t>カブシキガイシャ</t>
    </rPh>
    <phoneticPr fontId="3"/>
  </si>
  <si>
    <t>株式会社エスエルショップ</t>
    <rPh sb="0" eb="4">
      <t>カブシキガイシャ</t>
    </rPh>
    <phoneticPr fontId="4"/>
  </si>
  <si>
    <t>野々村化学株式会社</t>
    <rPh sb="0" eb="3">
      <t>ノノムラ</t>
    </rPh>
    <rPh sb="3" eb="5">
      <t>カガク</t>
    </rPh>
    <rPh sb="5" eb="9">
      <t>カブシキガイシャ</t>
    </rPh>
    <phoneticPr fontId="3"/>
  </si>
  <si>
    <t>合同会社矢部企画</t>
    <rPh sb="0" eb="2">
      <t>ゴウドウ</t>
    </rPh>
    <rPh sb="2" eb="4">
      <t>ガイシャ</t>
    </rPh>
    <rPh sb="4" eb="6">
      <t>ヤベ</t>
    </rPh>
    <rPh sb="6" eb="8">
      <t>キカク</t>
    </rPh>
    <phoneticPr fontId="3"/>
  </si>
  <si>
    <t>矢野山商事合同会社</t>
    <rPh sb="0" eb="1">
      <t>ヤ</t>
    </rPh>
    <rPh sb="1" eb="3">
      <t>ノヤマ</t>
    </rPh>
    <rPh sb="3" eb="5">
      <t>ショウジ</t>
    </rPh>
    <rPh sb="5" eb="9">
      <t>ゴウドウガイシャ</t>
    </rPh>
    <phoneticPr fontId="3"/>
  </si>
  <si>
    <t>株式会社飯塚事務機</t>
    <rPh sb="0" eb="4">
      <t>カブシキガイシャ</t>
    </rPh>
    <rPh sb="4" eb="6">
      <t>イイヅカ</t>
    </rPh>
    <rPh sb="6" eb="9">
      <t>ジムキ</t>
    </rPh>
    <phoneticPr fontId="3"/>
  </si>
  <si>
    <t>合同会社松山システム</t>
    <rPh sb="0" eb="4">
      <t>ゴウドウガイシャ</t>
    </rPh>
    <rPh sb="4" eb="6">
      <t>マツヤマ</t>
    </rPh>
    <phoneticPr fontId="3"/>
  </si>
  <si>
    <t>根本機械合同会社</t>
    <rPh sb="0" eb="2">
      <t>ネモト</t>
    </rPh>
    <rPh sb="2" eb="4">
      <t>キカイ</t>
    </rPh>
    <rPh sb="4" eb="8">
      <t>ゴウドウガイシャ</t>
    </rPh>
    <phoneticPr fontId="3"/>
  </si>
  <si>
    <t>赤木証券株式会社</t>
    <rPh sb="0" eb="2">
      <t>アカギ</t>
    </rPh>
    <rPh sb="2" eb="4">
      <t>ショウケン</t>
    </rPh>
    <rPh sb="4" eb="8">
      <t>カブシキガイシャ</t>
    </rPh>
    <phoneticPr fontId="3"/>
  </si>
  <si>
    <t>たけ食品産業合同会社</t>
    <rPh sb="2" eb="4">
      <t>ショクヒン</t>
    </rPh>
    <rPh sb="4" eb="6">
      <t>サンギョウ</t>
    </rPh>
    <rPh sb="6" eb="10">
      <t>ゴウドウガイシャ</t>
    </rPh>
    <phoneticPr fontId="3"/>
  </si>
  <si>
    <t>木村情報システム株式会社</t>
    <rPh sb="0" eb="2">
      <t>キムラ</t>
    </rPh>
    <rPh sb="2" eb="4">
      <t>ジョウホウ</t>
    </rPh>
    <rPh sb="8" eb="12">
      <t>カブシキガイシャ</t>
    </rPh>
    <phoneticPr fontId="3"/>
  </si>
  <si>
    <t>合同会社高戸商事</t>
    <rPh sb="0" eb="4">
      <t>ゴウドウガイシャ</t>
    </rPh>
    <rPh sb="4" eb="5">
      <t>タカ</t>
    </rPh>
    <rPh sb="5" eb="6">
      <t>ド</t>
    </rPh>
    <rPh sb="6" eb="8">
      <t>ショウジ</t>
    </rPh>
    <phoneticPr fontId="3"/>
  </si>
  <si>
    <t>タカイ企画合同会社</t>
    <rPh sb="3" eb="5">
      <t>キカク</t>
    </rPh>
    <rPh sb="5" eb="9">
      <t>ゴウドウガイシャ</t>
    </rPh>
    <phoneticPr fontId="3"/>
  </si>
  <si>
    <t>株式会社ブックやまだ</t>
    <rPh sb="0" eb="4">
      <t>カブシキガイシャ</t>
    </rPh>
    <phoneticPr fontId="4"/>
  </si>
  <si>
    <t>売上明細</t>
    <rPh sb="0" eb="2">
      <t>ウリアゲ</t>
    </rPh>
    <rPh sb="2" eb="4">
      <t>メイサイ</t>
    </rPh>
    <phoneticPr fontId="2"/>
  </si>
  <si>
    <t>名刺</t>
    <rPh sb="0" eb="2">
      <t>メイシ</t>
    </rPh>
    <phoneticPr fontId="2"/>
  </si>
  <si>
    <t>100枚あたり</t>
    <rPh sb="3" eb="4">
      <t>マイ</t>
    </rPh>
    <phoneticPr fontId="2"/>
  </si>
  <si>
    <t>区分</t>
    <rPh sb="0" eb="2">
      <t>クブン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</si>
  <si>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</si>
  <si>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</si>
  <si>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</si>
  <si>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種類</t>
    <rPh sb="0" eb="2">
      <t>シュルイ</t>
    </rPh>
    <phoneticPr fontId="2"/>
  </si>
  <si>
    <t>料金</t>
    <rPh sb="0" eb="2">
      <t>リョウキン</t>
    </rPh>
    <phoneticPr fontId="2"/>
  </si>
  <si>
    <t>片面・黒</t>
    <rPh sb="0" eb="2">
      <t>カタメン</t>
    </rPh>
    <rPh sb="3" eb="4">
      <t>クロ</t>
    </rPh>
    <phoneticPr fontId="2"/>
  </si>
  <si>
    <t>封筒</t>
    <rPh sb="0" eb="2">
      <t>フウトウ</t>
    </rPh>
    <phoneticPr fontId="2"/>
  </si>
  <si>
    <t>片面・フルカラー</t>
    <rPh sb="0" eb="2">
      <t>カタメン</t>
    </rPh>
    <phoneticPr fontId="2"/>
  </si>
  <si>
    <t>両面・黒</t>
    <rPh sb="0" eb="2">
      <t>リョウメン</t>
    </rPh>
    <rPh sb="3" eb="4">
      <t>クロ</t>
    </rPh>
    <phoneticPr fontId="2"/>
  </si>
  <si>
    <t>片面・3色</t>
    <rPh sb="0" eb="2">
      <t>カタメン</t>
    </rPh>
    <rPh sb="4" eb="5">
      <t>ショク</t>
    </rPh>
    <phoneticPr fontId="2"/>
  </si>
  <si>
    <t>両面・フルカラー</t>
    <rPh sb="0" eb="2">
      <t>リョウメン</t>
    </rPh>
    <phoneticPr fontId="2"/>
  </si>
  <si>
    <t>片面・2色</t>
    <rPh sb="0" eb="2">
      <t>カタメン</t>
    </rPh>
    <rPh sb="4" eb="5">
      <t>ショク</t>
    </rPh>
    <phoneticPr fontId="2"/>
  </si>
  <si>
    <t>No.</t>
    <phoneticPr fontId="2"/>
  </si>
  <si>
    <t>はがき</t>
    <phoneticPr fontId="2"/>
  </si>
  <si>
    <r>
      <t>単位数(</t>
    </r>
    <r>
      <rPr>
        <sz val="8"/>
        <color theme="1"/>
        <rFont val="游ゴシック"/>
        <family val="3"/>
        <charset val="128"/>
        <scheme val="minor"/>
      </rPr>
      <t>100枚/1単位)</t>
    </r>
    <rPh sb="0" eb="2">
      <t>タンイ</t>
    </rPh>
    <rPh sb="2" eb="3">
      <t>スウ</t>
    </rPh>
    <rPh sb="7" eb="8">
      <t>マイ</t>
    </rPh>
    <rPh sb="10" eb="12">
      <t>タンイ</t>
    </rPh>
    <phoneticPr fontId="2"/>
  </si>
  <si>
    <t>顧客名</t>
    <rPh sb="0" eb="2">
      <t>コキャク</t>
    </rPh>
    <rPh sb="2" eb="3">
      <t>メイ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</si>
  <si>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</si>
  <si>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</si>
  <si>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今月の当選者</t>
    <rPh sb="0" eb="2">
      <t>コンゲツ</t>
    </rPh>
    <rPh sb="3" eb="6">
      <t>トウセンシャ</t>
    </rPh>
    <phoneticPr fontId="2"/>
  </si>
  <si>
    <t>麻木 良美</t>
    <rPh sb="0" eb="2">
      <t>アサキ</t>
    </rPh>
    <rPh sb="3" eb="5">
      <t>ヨシミ</t>
    </rPh>
    <phoneticPr fontId="2"/>
  </si>
  <si>
    <t>東京都</t>
    <rPh sb="0" eb="3">
      <t>トウキョウト</t>
    </rPh>
    <phoneticPr fontId="2"/>
  </si>
  <si>
    <t>練馬区立野町X-X-X</t>
    <rPh sb="0" eb="3">
      <t>ネリマク</t>
    </rPh>
    <rPh sb="3" eb="6">
      <t>タテノチョウ</t>
    </rPh>
    <phoneticPr fontId="2"/>
  </si>
  <si>
    <t>様</t>
    <rPh sb="0" eb="1">
      <t>サマ</t>
    </rPh>
    <phoneticPr fontId="2"/>
  </si>
  <si>
    <t>加藤 裕子</t>
    <rPh sb="0" eb="2">
      <t>カトウ</t>
    </rPh>
    <rPh sb="3" eb="5">
      <t>ユウコ</t>
    </rPh>
    <phoneticPr fontId="2"/>
  </si>
  <si>
    <t>中央区入船X-X-X</t>
    <rPh sb="0" eb="3">
      <t>チュウオウク</t>
    </rPh>
    <rPh sb="3" eb="5">
      <t>イリフネ</t>
    </rPh>
    <phoneticPr fontId="2"/>
  </si>
  <si>
    <t>瀬川 恵美</t>
    <rPh sb="0" eb="2">
      <t>セガワ</t>
    </rPh>
    <rPh sb="3" eb="5">
      <t>エミ</t>
    </rPh>
    <phoneticPr fontId="2"/>
  </si>
  <si>
    <t>埼玉県</t>
    <rPh sb="0" eb="3">
      <t>サイタマケン</t>
    </rPh>
    <phoneticPr fontId="2"/>
  </si>
  <si>
    <t>所沢市東狭山ヶ丘X-X</t>
    <rPh sb="0" eb="3">
      <t>トコロザワシ</t>
    </rPh>
    <rPh sb="3" eb="4">
      <t>ヒガシ</t>
    </rPh>
    <rPh sb="4" eb="8">
      <t>サヤマガオカ</t>
    </rPh>
    <phoneticPr fontId="2"/>
  </si>
  <si>
    <t>立花 五月</t>
    <rPh sb="0" eb="2">
      <t>タチバナ</t>
    </rPh>
    <rPh sb="3" eb="5">
      <t>サツキ</t>
    </rPh>
    <phoneticPr fontId="2"/>
  </si>
  <si>
    <t>練馬区関町南X-X-X</t>
    <rPh sb="0" eb="3">
      <t>ネリマク</t>
    </rPh>
    <rPh sb="3" eb="5">
      <t>セキマチ</t>
    </rPh>
    <rPh sb="5" eb="6">
      <t>ミナミ</t>
    </rPh>
    <phoneticPr fontId="2"/>
  </si>
  <si>
    <t>橋本 博美</t>
    <rPh sb="0" eb="2">
      <t>ハシモト</t>
    </rPh>
    <rPh sb="3" eb="5">
      <t>ヒロミ</t>
    </rPh>
    <phoneticPr fontId="2"/>
  </si>
  <si>
    <t>三鷹市上連雀X-X-X</t>
    <rPh sb="0" eb="3">
      <t>ミタカシ</t>
    </rPh>
    <rPh sb="3" eb="6">
      <t>カミレンジャク</t>
    </rPh>
    <phoneticPr fontId="2"/>
  </si>
  <si>
    <t>関 孝太郎</t>
    <rPh sb="0" eb="1">
      <t>セキ</t>
    </rPh>
    <rPh sb="2" eb="5">
      <t>コウタロウ</t>
    </rPh>
    <phoneticPr fontId="2"/>
  </si>
  <si>
    <t>茨城県</t>
    <rPh sb="0" eb="3">
      <t>イバラキケン</t>
    </rPh>
    <phoneticPr fontId="2"/>
  </si>
  <si>
    <t>つくば市赤塚X-X-X</t>
    <rPh sb="3" eb="4">
      <t>シ</t>
    </rPh>
    <rPh sb="4" eb="6">
      <t>アカツカ</t>
    </rPh>
    <phoneticPr fontId="2"/>
  </si>
  <si>
    <t>戸倉 奈津美</t>
    <rPh sb="0" eb="2">
      <t>トクラ</t>
    </rPh>
    <rPh sb="3" eb="6">
      <t>ナツミ</t>
    </rPh>
    <phoneticPr fontId="2"/>
  </si>
  <si>
    <t>石川県</t>
    <rPh sb="0" eb="3">
      <t>イシカワケン</t>
    </rPh>
    <phoneticPr fontId="2"/>
  </si>
  <si>
    <t>加賀市荒木町X-X-X</t>
    <rPh sb="0" eb="3">
      <t>カガシ</t>
    </rPh>
    <rPh sb="3" eb="5">
      <t>アラキ</t>
    </rPh>
    <rPh sb="5" eb="6">
      <t>チョウ</t>
    </rPh>
    <phoneticPr fontId="2"/>
  </si>
  <si>
    <t>作田 裕次郎</t>
    <rPh sb="0" eb="2">
      <t>サクタ</t>
    </rPh>
    <rPh sb="3" eb="6">
      <t>ユウジロウ</t>
    </rPh>
    <phoneticPr fontId="2"/>
  </si>
  <si>
    <t>稲城市大丸X-X-X</t>
    <rPh sb="0" eb="3">
      <t>イナギシ</t>
    </rPh>
    <rPh sb="3" eb="5">
      <t>ダイマル</t>
    </rPh>
    <phoneticPr fontId="2"/>
  </si>
  <si>
    <t>手塚 一子</t>
    <rPh sb="0" eb="2">
      <t>テヅカ</t>
    </rPh>
    <rPh sb="3" eb="5">
      <t>カズコ</t>
    </rPh>
    <phoneticPr fontId="2"/>
  </si>
  <si>
    <t>沖縄県</t>
    <rPh sb="0" eb="3">
      <t>オキナワケン</t>
    </rPh>
    <phoneticPr fontId="2"/>
  </si>
  <si>
    <t>糸満市新垣X-X-X</t>
    <rPh sb="0" eb="3">
      <t>イトマンシ</t>
    </rPh>
    <rPh sb="3" eb="5">
      <t>アラガキ</t>
    </rPh>
    <phoneticPr fontId="2"/>
  </si>
  <si>
    <t>須藤 信吾</t>
    <rPh sb="0" eb="2">
      <t>スドウ</t>
    </rPh>
    <rPh sb="3" eb="5">
      <t>シンゴ</t>
    </rPh>
    <phoneticPr fontId="2"/>
  </si>
  <si>
    <t>千葉県</t>
    <rPh sb="0" eb="3">
      <t>チバケン</t>
    </rPh>
    <phoneticPr fontId="2"/>
  </si>
  <si>
    <t>柏市あけぼのX-X-X</t>
    <rPh sb="0" eb="2">
      <t>カシワシ</t>
    </rPh>
    <phoneticPr fontId="2"/>
  </si>
  <si>
    <t>中村 明子</t>
    <rPh sb="0" eb="2">
      <t>ナカムラ</t>
    </rPh>
    <rPh sb="3" eb="5">
      <t>アキコ</t>
    </rPh>
    <phoneticPr fontId="2"/>
  </si>
  <si>
    <t>新潟県</t>
    <rPh sb="0" eb="3">
      <t>ニイガタケン</t>
    </rPh>
    <phoneticPr fontId="2"/>
  </si>
  <si>
    <t>上越市あけぼのX-X-X</t>
    <rPh sb="0" eb="3">
      <t>ジョウエツシ</t>
    </rPh>
    <phoneticPr fontId="2"/>
  </si>
  <si>
    <t>仲居 和夫</t>
    <rPh sb="0" eb="2">
      <t>ナカイ</t>
    </rPh>
    <rPh sb="3" eb="5">
      <t>カズオ</t>
    </rPh>
    <phoneticPr fontId="2"/>
  </si>
  <si>
    <t>小千谷市旭町X-X-X</t>
    <rPh sb="0" eb="4">
      <t>オヂヤシ</t>
    </rPh>
    <rPh sb="4" eb="6">
      <t>アサヒマチ</t>
    </rPh>
    <phoneticPr fontId="2"/>
  </si>
  <si>
    <t>鶴田 美智子</t>
    <rPh sb="0" eb="2">
      <t>ツルタ</t>
    </rPh>
    <rPh sb="3" eb="6">
      <t>ミチコ</t>
    </rPh>
    <phoneticPr fontId="2"/>
  </si>
  <si>
    <t>福岡県</t>
    <rPh sb="0" eb="3">
      <t>フクオカケン</t>
    </rPh>
    <phoneticPr fontId="2"/>
  </si>
  <si>
    <t>飯塚市伊川X-X-X</t>
    <rPh sb="0" eb="3">
      <t>イイヅカシ</t>
    </rPh>
    <rPh sb="3" eb="5">
      <t>イガワ</t>
    </rPh>
    <phoneticPr fontId="2"/>
  </si>
  <si>
    <t>田島 綾子</t>
    <rPh sb="0" eb="2">
      <t>タジマ</t>
    </rPh>
    <rPh sb="3" eb="5">
      <t>アヤコ</t>
    </rPh>
    <phoneticPr fontId="2"/>
  </si>
  <si>
    <t>長野県</t>
    <rPh sb="0" eb="3">
      <t>ナガノケン</t>
    </rPh>
    <phoneticPr fontId="2"/>
  </si>
  <si>
    <t>飯田市曙町X-X-X</t>
    <rPh sb="0" eb="3">
      <t>イイダシ</t>
    </rPh>
    <rPh sb="3" eb="5">
      <t>アケボノマチ</t>
    </rPh>
    <phoneticPr fontId="2"/>
  </si>
  <si>
    <t>比嘉 徹</t>
    <rPh sb="0" eb="2">
      <t>ヒガ</t>
    </rPh>
    <rPh sb="3" eb="4">
      <t>トオル</t>
    </rPh>
    <phoneticPr fontId="2"/>
  </si>
  <si>
    <t>名護市旭川X-X-X</t>
    <rPh sb="0" eb="3">
      <t>ナゴシ</t>
    </rPh>
    <rPh sb="3" eb="5">
      <t>アサヒカワ</t>
    </rPh>
    <phoneticPr fontId="2"/>
  </si>
  <si>
    <t>並木 和也</t>
    <rPh sb="0" eb="2">
      <t>ナミキ</t>
    </rPh>
    <rPh sb="3" eb="5">
      <t>カズヤ</t>
    </rPh>
    <phoneticPr fontId="2"/>
  </si>
  <si>
    <t>加賀市小塩町X-X-X</t>
    <rPh sb="0" eb="3">
      <t>カガシ</t>
    </rPh>
    <rPh sb="3" eb="6">
      <t>オシオマチ</t>
    </rPh>
    <phoneticPr fontId="2"/>
  </si>
  <si>
    <t>井口 健二</t>
    <rPh sb="0" eb="2">
      <t>イグチ</t>
    </rPh>
    <rPh sb="3" eb="5">
      <t>ケンジ</t>
    </rPh>
    <phoneticPr fontId="2"/>
  </si>
  <si>
    <t>山梨県</t>
    <rPh sb="0" eb="3">
      <t>ヤマナシケン</t>
    </rPh>
    <phoneticPr fontId="2"/>
  </si>
  <si>
    <t>甲斐市牛句X-X-X</t>
    <rPh sb="0" eb="2">
      <t>カイ</t>
    </rPh>
    <rPh sb="2" eb="3">
      <t>シ</t>
    </rPh>
    <rPh sb="3" eb="4">
      <t>ギュウ</t>
    </rPh>
    <rPh sb="4" eb="5">
      <t>ク</t>
    </rPh>
    <phoneticPr fontId="2"/>
  </si>
  <si>
    <t>岡田 透</t>
    <rPh sb="0" eb="2">
      <t>オカダ</t>
    </rPh>
    <rPh sb="3" eb="4">
      <t>トオル</t>
    </rPh>
    <phoneticPr fontId="2"/>
  </si>
  <si>
    <t>韮崎市旭町上条南割X-X-X</t>
    <rPh sb="0" eb="3">
      <t>ニラサキシ</t>
    </rPh>
    <rPh sb="3" eb="5">
      <t>アサヒマチ</t>
    </rPh>
    <rPh sb="5" eb="7">
      <t>カミジョウ</t>
    </rPh>
    <rPh sb="7" eb="8">
      <t>ミナミ</t>
    </rPh>
    <rPh sb="8" eb="9">
      <t>ワリ</t>
    </rPh>
    <phoneticPr fontId="2"/>
  </si>
  <si>
    <t>加藤 謙</t>
    <rPh sb="0" eb="2">
      <t>カトウ</t>
    </rPh>
    <rPh sb="3" eb="4">
      <t>ユズル</t>
    </rPh>
    <phoneticPr fontId="2"/>
  </si>
  <si>
    <t>岐阜県</t>
    <rPh sb="0" eb="3">
      <t>ギフケン</t>
    </rPh>
    <phoneticPr fontId="2"/>
  </si>
  <si>
    <t>大垣市青野町X-X-X</t>
    <rPh sb="0" eb="3">
      <t>オオガキシ</t>
    </rPh>
    <rPh sb="3" eb="6">
      <t>アオノチョウ</t>
    </rPh>
    <phoneticPr fontId="2"/>
  </si>
  <si>
    <t>佐野 篤志</t>
    <rPh sb="0" eb="2">
      <t>サノ</t>
    </rPh>
    <rPh sb="3" eb="5">
      <t>アツシ</t>
    </rPh>
    <phoneticPr fontId="2"/>
  </si>
  <si>
    <t>高知県</t>
    <rPh sb="0" eb="3">
      <t>コウチケン</t>
    </rPh>
    <phoneticPr fontId="2"/>
  </si>
  <si>
    <t>高知市青柳町X-X-X</t>
    <rPh sb="0" eb="3">
      <t>コウチシ</t>
    </rPh>
    <rPh sb="3" eb="6">
      <t>アオヤギチョウ</t>
    </rPh>
    <phoneticPr fontId="2"/>
  </si>
  <si>
    <t>田上 康平</t>
    <rPh sb="0" eb="2">
      <t>タガミ</t>
    </rPh>
    <rPh sb="3" eb="5">
      <t>コウヘイ</t>
    </rPh>
    <phoneticPr fontId="2"/>
  </si>
  <si>
    <t>福岡市博多区相生町X-X-X</t>
    <rPh sb="0" eb="3">
      <t>フクオカシ</t>
    </rPh>
    <rPh sb="3" eb="6">
      <t>ハカタク</t>
    </rPh>
    <rPh sb="6" eb="9">
      <t>アイオイマチ</t>
    </rPh>
    <phoneticPr fontId="2"/>
  </si>
  <si>
    <t>No.</t>
    <phoneticPr fontId="2"/>
  </si>
  <si>
    <t>抽選対象者</t>
    <rPh sb="0" eb="2">
      <t>チュウセン</t>
    </rPh>
    <rPh sb="2" eb="4">
      <t>タイショウ</t>
    </rPh>
    <rPh sb="4" eb="5">
      <t>シャ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</si>
  <si>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</si>
  <si>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●部門別取扱種別・担当表</t>
    <rPh sb="1" eb="3">
      <t>ブモン</t>
    </rPh>
    <rPh sb="3" eb="4">
      <t>ベツ</t>
    </rPh>
    <rPh sb="4" eb="6">
      <t>トリアツカイ</t>
    </rPh>
    <rPh sb="6" eb="8">
      <t>シュベツ</t>
    </rPh>
    <rPh sb="9" eb="11">
      <t>タントウ</t>
    </rPh>
    <rPh sb="11" eb="12">
      <t>ヒョウ</t>
    </rPh>
    <phoneticPr fontId="2"/>
  </si>
  <si>
    <t>日付</t>
    <rPh sb="0" eb="2">
      <t>ヒヅケ</t>
    </rPh>
    <phoneticPr fontId="2"/>
  </si>
  <si>
    <t>部門</t>
    <rPh sb="0" eb="2">
      <t>ブモン</t>
    </rPh>
    <phoneticPr fontId="2"/>
  </si>
  <si>
    <t>種別</t>
    <rPh sb="0" eb="2">
      <t>シュベツ</t>
    </rPh>
    <phoneticPr fontId="2"/>
  </si>
  <si>
    <t>金額</t>
    <rPh sb="0" eb="2">
      <t>キンガク</t>
    </rPh>
    <phoneticPr fontId="2"/>
  </si>
  <si>
    <t>担当</t>
    <rPh sb="0" eb="2">
      <t>タントウ</t>
    </rPh>
    <phoneticPr fontId="2"/>
  </si>
  <si>
    <t>健康食品</t>
    <rPh sb="0" eb="2">
      <t>ケンコウ</t>
    </rPh>
    <rPh sb="2" eb="4">
      <t>ショクヒン</t>
    </rPh>
    <phoneticPr fontId="2"/>
  </si>
  <si>
    <t>米</t>
    <rPh sb="0" eb="1">
      <t>コメ</t>
    </rPh>
    <phoneticPr fontId="2"/>
  </si>
  <si>
    <t>岡本憲一</t>
    <rPh sb="0" eb="2">
      <t>オカモト</t>
    </rPh>
    <rPh sb="2" eb="4">
      <t>ケンイチ</t>
    </rPh>
    <phoneticPr fontId="2"/>
  </si>
  <si>
    <t>健康飲料</t>
    <rPh sb="0" eb="2">
      <t>ケンコウ</t>
    </rPh>
    <rPh sb="2" eb="4">
      <t>インリョウ</t>
    </rPh>
    <phoneticPr fontId="2"/>
  </si>
  <si>
    <t>紅茶</t>
    <rPh sb="0" eb="2">
      <t>コウチャ</t>
    </rPh>
    <phoneticPr fontId="2"/>
  </si>
  <si>
    <t>佐藤明弘</t>
    <rPh sb="0" eb="2">
      <t>サトウ</t>
    </rPh>
    <rPh sb="2" eb="4">
      <t>アキヒロ</t>
    </rPh>
    <phoneticPr fontId="2"/>
  </si>
  <si>
    <t>緑茶</t>
    <rPh sb="0" eb="2">
      <t>リョクチャ</t>
    </rPh>
    <phoneticPr fontId="2"/>
  </si>
  <si>
    <t>石鹸</t>
    <rPh sb="0" eb="2">
      <t>セッケン</t>
    </rPh>
    <phoneticPr fontId="2"/>
  </si>
  <si>
    <t>小林浩次</t>
    <rPh sb="0" eb="2">
      <t>コバヤシ</t>
    </rPh>
    <rPh sb="2" eb="4">
      <t>コウジ</t>
    </rPh>
    <phoneticPr fontId="2"/>
  </si>
  <si>
    <t>調味料</t>
    <rPh sb="0" eb="3">
      <t>チョウミリョウ</t>
    </rPh>
    <phoneticPr fontId="2"/>
  </si>
  <si>
    <t>入浴剤</t>
    <rPh sb="0" eb="2">
      <t>ニュウヨク</t>
    </rPh>
    <rPh sb="2" eb="3">
      <t>ザイ</t>
    </rPh>
    <phoneticPr fontId="2"/>
  </si>
  <si>
    <t>湯浅朋子</t>
    <rPh sb="0" eb="2">
      <t>ユアサ</t>
    </rPh>
    <rPh sb="2" eb="4">
      <t>トモコ</t>
    </rPh>
    <phoneticPr fontId="2"/>
  </si>
  <si>
    <t>中国茶</t>
    <rPh sb="0" eb="3">
      <t>チュウゴクチャ</t>
    </rPh>
    <phoneticPr fontId="2"/>
  </si>
  <si>
    <t>化粧品</t>
    <rPh sb="0" eb="3">
      <t>ケショウヒン</t>
    </rPh>
    <phoneticPr fontId="2"/>
  </si>
  <si>
    <t>ブレンド茶</t>
    <rPh sb="4" eb="5">
      <t>チャ</t>
    </rPh>
    <phoneticPr fontId="2"/>
  </si>
  <si>
    <t>小山優子</t>
    <rPh sb="0" eb="2">
      <t>コヤマ</t>
    </rPh>
    <rPh sb="2" eb="4">
      <t>ユウコ</t>
    </rPh>
    <phoneticPr fontId="2"/>
  </si>
  <si>
    <t>斉藤宏</t>
    <rPh sb="0" eb="2">
      <t>サイトウ</t>
    </rPh>
    <rPh sb="2" eb="3">
      <t>ヒロシ</t>
    </rPh>
    <phoneticPr fontId="2"/>
  </si>
  <si>
    <t>金澤彰子</t>
    <rPh sb="0" eb="2">
      <t>カナザワ</t>
    </rPh>
    <rPh sb="2" eb="4">
      <t>アキコ</t>
    </rPh>
    <phoneticPr fontId="2"/>
  </si>
  <si>
    <t>笹部祐二</t>
    <rPh sb="0" eb="2">
      <t>ササベ</t>
    </rPh>
    <rPh sb="2" eb="4">
      <t>ユウジ</t>
    </rPh>
    <phoneticPr fontId="2"/>
  </si>
  <si>
    <t>片岡修一</t>
    <rPh sb="0" eb="2">
      <t>カタオカ</t>
    </rPh>
    <rPh sb="2" eb="4">
      <t>シュウイチ</t>
    </rPh>
    <phoneticPr fontId="2"/>
  </si>
  <si>
    <t>秋元弘美</t>
    <rPh sb="0" eb="2">
      <t>アキモト</t>
    </rPh>
    <rPh sb="2" eb="4">
      <t>ヒロミ</t>
    </rPh>
    <phoneticPr fontId="2"/>
  </si>
  <si>
    <t>吉沢友美</t>
    <rPh sb="0" eb="2">
      <t>ヨシザワ</t>
    </rPh>
    <rPh sb="2" eb="4">
      <t>トモミ</t>
    </rPh>
    <phoneticPr fontId="2"/>
  </si>
  <si>
    <t>富岡光子</t>
    <rPh sb="0" eb="2">
      <t>トミオカ</t>
    </rPh>
    <rPh sb="2" eb="4">
      <t>ミツコ</t>
    </rPh>
    <phoneticPr fontId="2"/>
  </si>
  <si>
    <t>八代秀子</t>
    <rPh sb="0" eb="2">
      <t>ヤシロ</t>
    </rPh>
    <rPh sb="2" eb="4">
      <t>ヒデコ</t>
    </rPh>
    <phoneticPr fontId="2"/>
  </si>
  <si>
    <t>加藤祥子</t>
    <rPh sb="0" eb="2">
      <t>カトウ</t>
    </rPh>
    <rPh sb="2" eb="4">
      <t>サチコ</t>
    </rPh>
    <phoneticPr fontId="2"/>
  </si>
  <si>
    <t>石原由美</t>
    <rPh sb="0" eb="2">
      <t>イシハラ</t>
    </rPh>
    <rPh sb="2" eb="4">
      <t>ユミ</t>
    </rPh>
    <phoneticPr fontId="2"/>
  </si>
  <si>
    <t>アメニティー</t>
    <phoneticPr fontId="2"/>
  </si>
  <si>
    <t>サプリメント</t>
    <phoneticPr fontId="2"/>
  </si>
  <si>
    <t>レトルト</t>
    <phoneticPr fontId="2"/>
  </si>
  <si>
    <t>タオル</t>
    <phoneticPr fontId="2"/>
  </si>
  <si>
    <t>イベント集客表</t>
    <rPh sb="4" eb="6">
      <t>シュウキャク</t>
    </rPh>
    <rPh sb="6" eb="7">
      <t>ヒョウ</t>
    </rPh>
    <phoneticPr fontId="2"/>
  </si>
  <si>
    <t>イベント名</t>
    <rPh sb="4" eb="5">
      <t>メイ</t>
    </rPh>
    <phoneticPr fontId="2"/>
  </si>
  <si>
    <t>来場者数</t>
    <rPh sb="0" eb="3">
      <t>ライジョウシャ</t>
    </rPh>
    <rPh sb="3" eb="4">
      <t>スウ</t>
    </rPh>
    <phoneticPr fontId="2"/>
  </si>
  <si>
    <t>集客レベル</t>
    <rPh sb="0" eb="2">
      <t>シュウキャク</t>
    </rPh>
    <phoneticPr fontId="2"/>
  </si>
  <si>
    <t>光と風の写真展</t>
    <rPh sb="0" eb="1">
      <t>ヒカリ</t>
    </rPh>
    <rPh sb="2" eb="3">
      <t>カゼ</t>
    </rPh>
    <rPh sb="4" eb="6">
      <t>シャシン</t>
    </rPh>
    <rPh sb="6" eb="7">
      <t>テン</t>
    </rPh>
    <phoneticPr fontId="2"/>
  </si>
  <si>
    <t>～4999人</t>
    <rPh sb="5" eb="6">
      <t>ニン</t>
    </rPh>
    <phoneticPr fontId="2"/>
  </si>
  <si>
    <t>見直しが必須</t>
    <rPh sb="0" eb="2">
      <t>ミナオ</t>
    </rPh>
    <rPh sb="4" eb="6">
      <t>ヒッス</t>
    </rPh>
    <phoneticPr fontId="2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</si>
  <si>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2"/>
  </si>
  <si>
    <t>～7999人</t>
    <rPh sb="5" eb="6">
      <t>ニン</t>
    </rPh>
    <phoneticPr fontId="2"/>
  </si>
  <si>
    <t>見直しをして次回に期待</t>
    <rPh sb="0" eb="2">
      <t>ミナオ</t>
    </rPh>
    <rPh sb="6" eb="8">
      <t>ジカイ</t>
    </rPh>
    <rPh sb="9" eb="11">
      <t>キタイ</t>
    </rPh>
    <phoneticPr fontId="2"/>
  </si>
  <si>
    <t>ベネチアガラス展</t>
    <rPh sb="7" eb="8">
      <t>テン</t>
    </rPh>
    <phoneticPr fontId="2"/>
  </si>
  <si>
    <t>人以上</t>
    <rPh sb="0" eb="1">
      <t>ニン</t>
    </rPh>
    <rPh sb="1" eb="3">
      <t>イジョウ</t>
    </rPh>
    <phoneticPr fontId="2"/>
  </si>
  <si>
    <t>集客効果あり</t>
    <rPh sb="0" eb="2">
      <t>シュウキャク</t>
    </rPh>
    <rPh sb="2" eb="4">
      <t>コウカ</t>
    </rPh>
    <phoneticPr fontId="2"/>
  </si>
  <si>
    <t>二十世紀巨匠展</t>
    <rPh sb="0" eb="4">
      <t>ニジュッセイキ</t>
    </rPh>
    <rPh sb="4" eb="6">
      <t>キョショウ</t>
    </rPh>
    <rPh sb="6" eb="7">
      <t>テン</t>
    </rPh>
    <phoneticPr fontId="2"/>
  </si>
  <si>
    <t>新作着物ショー</t>
    <rPh sb="0" eb="2">
      <t>シンサク</t>
    </rPh>
    <rPh sb="2" eb="4">
      <t>キモノ</t>
    </rPh>
    <phoneticPr fontId="2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</si>
  <si>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2"/>
  </si>
  <si>
    <t>パリ印象派画家展</t>
    <rPh sb="2" eb="5">
      <t>インショウハ</t>
    </rPh>
    <rPh sb="5" eb="7">
      <t>ガカ</t>
    </rPh>
    <rPh sb="7" eb="8">
      <t>テン</t>
    </rPh>
    <phoneticPr fontId="2"/>
  </si>
  <si>
    <t>アメリカンキルト展</t>
    <rPh sb="8" eb="9">
      <t>テン</t>
    </rPh>
    <phoneticPr fontId="2"/>
  </si>
  <si>
    <t>小倉百人一首展</t>
    <rPh sb="0" eb="2">
      <t>オグラ</t>
    </rPh>
    <rPh sb="2" eb="6">
      <t>ヒャクニンイッシュ</t>
    </rPh>
    <rPh sb="6" eb="7">
      <t>テン</t>
    </rPh>
    <phoneticPr fontId="2"/>
  </si>
  <si>
    <t>注文日</t>
    <rPh sb="0" eb="2">
      <t>チュウモン</t>
    </rPh>
    <rPh sb="2" eb="3">
      <t>ビ</t>
    </rPh>
    <phoneticPr fontId="2"/>
  </si>
  <si>
    <t>お支払い</t>
    <rPh sb="1" eb="3">
      <t>シハラ</t>
    </rPh>
    <phoneticPr fontId="2"/>
  </si>
  <si>
    <t>現金</t>
    <rPh sb="0" eb="2">
      <t>ゲンキン</t>
    </rPh>
    <phoneticPr fontId="2"/>
  </si>
  <si>
    <t>●印刷料金表</t>
    <rPh sb="1" eb="3">
      <t>インサツ</t>
    </rPh>
    <rPh sb="3" eb="5">
      <t>リョウキン</t>
    </rPh>
    <rPh sb="5" eb="6">
      <t>ヒョウ</t>
    </rPh>
    <phoneticPr fontId="2"/>
  </si>
  <si>
    <t>国吉　紀美子</t>
    <rPh sb="0" eb="2">
      <t>クニヨシ</t>
    </rPh>
    <rPh sb="3" eb="6">
      <t>キミコ</t>
    </rPh>
    <phoneticPr fontId="2"/>
  </si>
  <si>
    <t>お届け</t>
    <rPh sb="1" eb="2">
      <t>トド</t>
    </rPh>
    <phoneticPr fontId="2"/>
  </si>
  <si>
    <t>来店</t>
    <rPh sb="0" eb="2">
      <t>ライテン</t>
    </rPh>
    <phoneticPr fontId="2"/>
  </si>
  <si>
    <t>種類／枚</t>
    <rPh sb="0" eb="2">
      <t>シュルイ</t>
    </rPh>
    <rPh sb="3" eb="4">
      <t>マイ</t>
    </rPh>
    <phoneticPr fontId="2"/>
  </si>
  <si>
    <t>長形4号</t>
    <rPh sb="0" eb="2">
      <t>チョウケイ</t>
    </rPh>
    <rPh sb="3" eb="4">
      <t>ゴウ</t>
    </rPh>
    <phoneticPr fontId="2"/>
  </si>
  <si>
    <t>注文数</t>
    <rPh sb="0" eb="2">
      <t>チュウモン</t>
    </rPh>
    <rPh sb="2" eb="3">
      <t>スウ</t>
    </rPh>
    <phoneticPr fontId="2"/>
  </si>
  <si>
    <t>価格</t>
    <rPh sb="0" eb="2">
      <t>カカク</t>
    </rPh>
    <phoneticPr fontId="2"/>
  </si>
  <si>
    <t>長形3号</t>
    <rPh sb="0" eb="1">
      <t>チョウ</t>
    </rPh>
    <rPh sb="1" eb="2">
      <t>ケイ</t>
    </rPh>
    <rPh sb="3" eb="4">
      <t>ゴウ</t>
    </rPh>
    <phoneticPr fontId="2"/>
  </si>
  <si>
    <t>長形4号</t>
    <rPh sb="0" eb="1">
      <t>チョウ</t>
    </rPh>
    <rPh sb="1" eb="2">
      <t>ケイ</t>
    </rPh>
    <rPh sb="3" eb="4">
      <t>ゴウ</t>
    </rPh>
    <phoneticPr fontId="2"/>
  </si>
  <si>
    <t>長形2号</t>
    <rPh sb="0" eb="1">
      <t>チョウ</t>
    </rPh>
    <rPh sb="1" eb="2">
      <t>ケイ</t>
    </rPh>
    <rPh sb="3" eb="4">
      <t>ゴウ</t>
    </rPh>
    <phoneticPr fontId="2"/>
  </si>
  <si>
    <t>官製はがき</t>
    <rPh sb="0" eb="2">
      <t>カンセイ</t>
    </rPh>
    <phoneticPr fontId="2"/>
  </si>
  <si>
    <t>長形1号</t>
    <rPh sb="0" eb="1">
      <t>チョウ</t>
    </rPh>
    <rPh sb="1" eb="2">
      <t>ケイ</t>
    </rPh>
    <rPh sb="3" eb="4">
      <t>ゴウ</t>
    </rPh>
    <phoneticPr fontId="2"/>
  </si>
  <si>
    <t>洋形4号</t>
    <rPh sb="0" eb="1">
      <t>ヨウ</t>
    </rPh>
    <rPh sb="1" eb="2">
      <t>ケイ</t>
    </rPh>
    <rPh sb="3" eb="4">
      <t>ゴウ</t>
    </rPh>
    <phoneticPr fontId="2"/>
  </si>
  <si>
    <t>洋形3号</t>
    <rPh sb="0" eb="1">
      <t>ヨウ</t>
    </rPh>
    <rPh sb="1" eb="2">
      <t>ケイ</t>
    </rPh>
    <rPh sb="3" eb="4">
      <t>ゴウ</t>
    </rPh>
    <phoneticPr fontId="2"/>
  </si>
  <si>
    <t>洋形2号</t>
    <rPh sb="0" eb="1">
      <t>ヨウ</t>
    </rPh>
    <rPh sb="1" eb="2">
      <t>ケイ</t>
    </rPh>
    <rPh sb="3" eb="4">
      <t>ゴウ</t>
    </rPh>
    <phoneticPr fontId="2"/>
  </si>
  <si>
    <t>合計</t>
    <rPh sb="0" eb="1">
      <t>ゴウ</t>
    </rPh>
    <rPh sb="1" eb="2">
      <t>ケイ</t>
    </rPh>
    <phoneticPr fontId="2"/>
  </si>
  <si>
    <t>洋形1号</t>
    <rPh sb="0" eb="1">
      <t>ヨウ</t>
    </rPh>
    <rPh sb="1" eb="2">
      <t>ケイ</t>
    </rPh>
    <rPh sb="3" eb="4">
      <t>ゴウ</t>
    </rPh>
    <phoneticPr fontId="2"/>
  </si>
  <si>
    <t>私製はがき</t>
    <rPh sb="0" eb="2">
      <t>シセイ</t>
    </rPh>
    <phoneticPr fontId="2"/>
  </si>
  <si>
    <t>注文受付表</t>
    <rPh sb="0" eb="2">
      <t>チュウモン</t>
    </rPh>
    <rPh sb="2" eb="4">
      <t>ウケツケ</t>
    </rPh>
    <rPh sb="4" eb="5">
      <t>ヒョウ</t>
    </rPh>
    <phoneticPr fontId="2"/>
  </si>
  <si>
    <t>(円）</t>
    <rPh sb="1" eb="2">
      <t>エン</t>
    </rPh>
    <phoneticPr fontId="2"/>
  </si>
  <si>
    <t>発行日：</t>
    <rPh sb="0" eb="2">
      <t>ハッコウ</t>
    </rPh>
    <rPh sb="2" eb="3">
      <t>ビ</t>
    </rPh>
    <phoneticPr fontId="13"/>
  </si>
  <si>
    <t>注文確認書</t>
    <rPh sb="0" eb="2">
      <t>チュウモン</t>
    </rPh>
    <rPh sb="2" eb="5">
      <t>カクニンショ</t>
    </rPh>
    <phoneticPr fontId="14"/>
  </si>
  <si>
    <t>お客様No.</t>
    <rPh sb="1" eb="3">
      <t>キャクサマ</t>
    </rPh>
    <phoneticPr fontId="14"/>
  </si>
  <si>
    <t>株式会社エフオー資材</t>
    <rPh sb="0" eb="4">
      <t>カブシキガイシャ</t>
    </rPh>
    <rPh sb="8" eb="10">
      <t>シザイ</t>
    </rPh>
    <phoneticPr fontId="13"/>
  </si>
  <si>
    <t>お客様名</t>
    <rPh sb="1" eb="3">
      <t>キャクサマ</t>
    </rPh>
    <rPh sb="3" eb="4">
      <t>メイ</t>
    </rPh>
    <phoneticPr fontId="13"/>
  </si>
  <si>
    <t>御中</t>
    <rPh sb="0" eb="2">
      <t>オンチュウ</t>
    </rPh>
    <phoneticPr fontId="13"/>
  </si>
  <si>
    <t>東京都港区海岸1-16-X</t>
    <rPh sb="0" eb="3">
      <t>トウキョウト</t>
    </rPh>
    <rPh sb="3" eb="5">
      <t>ミナトク</t>
    </rPh>
    <rPh sb="5" eb="7">
      <t>カイガン</t>
    </rPh>
    <phoneticPr fontId="13"/>
  </si>
  <si>
    <t>下記の通りご注文を承りました。</t>
    <rPh sb="0" eb="2">
      <t>カキ</t>
    </rPh>
    <rPh sb="3" eb="4">
      <t>トオ</t>
    </rPh>
    <rPh sb="6" eb="8">
      <t>チュウモン</t>
    </rPh>
    <rPh sb="9" eb="10">
      <t>ウケタマワ</t>
    </rPh>
    <phoneticPr fontId="13"/>
  </si>
  <si>
    <t>TEL(03)5401-XXXX</t>
    <phoneticPr fontId="13"/>
  </si>
  <si>
    <t>●ご注文商品</t>
    <rPh sb="2" eb="4">
      <t>チュウモン</t>
    </rPh>
    <rPh sb="4" eb="6">
      <t>ショウヒン</t>
    </rPh>
    <phoneticPr fontId="14"/>
  </si>
  <si>
    <t>型番</t>
    <rPh sb="0" eb="2">
      <t>カタバン</t>
    </rPh>
    <phoneticPr fontId="14"/>
  </si>
  <si>
    <t>商品名</t>
    <rPh sb="0" eb="3">
      <t>ショウヒンメイ</t>
    </rPh>
    <phoneticPr fontId="14"/>
  </si>
  <si>
    <t>単価</t>
    <rPh sb="0" eb="2">
      <t>タンカ</t>
    </rPh>
    <phoneticPr fontId="14"/>
  </si>
  <si>
    <t>数量</t>
    <rPh sb="0" eb="2">
      <t>スウリョウ</t>
    </rPh>
    <phoneticPr fontId="14"/>
  </si>
  <si>
    <t>金額</t>
    <rPh sb="0" eb="2">
      <t>キンガク</t>
    </rPh>
    <phoneticPr fontId="14"/>
  </si>
  <si>
    <t>TP0110</t>
    <phoneticPr fontId="13"/>
  </si>
  <si>
    <t>梱包テープ</t>
    <rPh sb="0" eb="2">
      <t>コンポウ</t>
    </rPh>
    <phoneticPr fontId="14"/>
  </si>
  <si>
    <t>SH0120</t>
    <phoneticPr fontId="13"/>
  </si>
  <si>
    <t>緩衝材</t>
    <rPh sb="0" eb="3">
      <t>カンショウザイ</t>
    </rPh>
    <phoneticPr fontId="14"/>
  </si>
  <si>
    <t>DA0300</t>
    <phoneticPr fontId="13"/>
  </si>
  <si>
    <t>ダンボール</t>
    <phoneticPr fontId="14"/>
  </si>
  <si>
    <t>KY0010</t>
    <phoneticPr fontId="13"/>
  </si>
  <si>
    <t>軽量脚立</t>
    <rPh sb="0" eb="2">
      <t>ケイリョウ</t>
    </rPh>
    <rPh sb="2" eb="4">
      <t>キャタツ</t>
    </rPh>
    <phoneticPr fontId="14"/>
  </si>
  <si>
    <t>小計</t>
    <rPh sb="0" eb="2">
      <t>ショウケイ</t>
    </rPh>
    <phoneticPr fontId="14"/>
  </si>
  <si>
    <t>消費税</t>
    <rPh sb="0" eb="3">
      <t>ショウヒゼイ</t>
    </rPh>
    <phoneticPr fontId="14"/>
  </si>
  <si>
    <t>合計</t>
    <rPh sb="0" eb="2">
      <t>ゴウケイ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</si>
</sst>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m&quot;月&quot;d&quot;日&quot;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ck">
        <color theme="8"/>
      </right>
      <top style="thick">
        <color theme="8"/>
      </top>
      <bottom style="thin">
        <color theme="8"/>
      </bottom>
      <diagonal/>
    </border>
    <border>
      <left/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/>
      <top style="thick">
        <color theme="8"/>
      </top>
      <bottom style="thin">
        <color theme="8"/>
      </bottom>
      <diagonal/>
    </border>
    <border>
      <left/>
      <right/>
      <top style="thin">
        <color theme="8"/>
      </top>
      <bottom style="thick">
        <color theme="8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0" xfId="0" applyBorder="1">
      <alignment vertical="center"/>
    </xf>
    <xf numFmtId="0" fontId="0" fillId="0" borderId="16" xfId="0" applyBorder="1">
      <alignment vertical="center"/>
    </xf>
    <xf numFmtId="0" fontId="0" fillId="4" borderId="17" xfId="0" applyFill="1" applyBorder="1" applyAlignment="1">
      <alignment horizontal="left" vertical="center" indent="1"/>
    </xf>
    <xf numFmtId="0" fontId="0" fillId="4" borderId="7" xfId="0" applyFill="1" applyBorder="1">
      <alignment vertical="center"/>
    </xf>
    <xf numFmtId="9" fontId="0" fillId="4" borderId="7" xfId="0" applyNumberFormat="1" applyFill="1" applyBorder="1">
      <alignment vertical="center"/>
    </xf>
    <xf numFmtId="0" fontId="0" fillId="4" borderId="18" xfId="0" applyFill="1" applyBorder="1" applyAlignment="1">
      <alignment horizontal="left" vertical="center" indent="1"/>
    </xf>
    <xf numFmtId="0" fontId="0" fillId="4" borderId="19" xfId="0" applyFill="1" applyBorder="1">
      <alignment vertical="center"/>
    </xf>
    <xf numFmtId="38" fontId="0" fillId="0" borderId="11" xfId="1" applyFont="1" applyBorder="1">
      <alignment vertical="center"/>
    </xf>
    <xf numFmtId="0" fontId="8" fillId="0" borderId="0" xfId="0" applyFont="1">
      <alignment vertical="center"/>
    </xf>
    <xf numFmtId="0" fontId="9" fillId="5" borderId="0" xfId="0" applyFont="1" applyFill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6" fillId="4" borderId="8" xfId="0" applyFont="1" applyFill="1" applyBorder="1" applyAlignment="1">
      <alignment horizontal="distributed" vertical="center"/>
    </xf>
    <xf numFmtId="0" fontId="6" fillId="4" borderId="18" xfId="0" applyFont="1" applyFill="1" applyBorder="1" applyAlignment="1">
      <alignment horizontal="distributed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25" xfId="0" applyNumberFormat="1" applyFont="1" applyBorder="1" applyAlignment="1">
      <alignment vertical="center"/>
    </xf>
    <xf numFmtId="0" fontId="8" fillId="0" borderId="23" xfId="0" applyNumberFormat="1" applyFont="1" applyBorder="1" applyAlignment="1">
      <alignment horizontal="right"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10" borderId="1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12" borderId="1" xfId="0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6" fillId="12" borderId="1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2" fillId="0" borderId="0" xfId="0" applyNumberFormat="1" applyFont="1">
      <alignment vertical="center"/>
    </xf>
    <xf numFmtId="0" fontId="6" fillId="15" borderId="1" xfId="1" applyNumberFormat="1" applyFont="1" applyFill="1" applyBorder="1">
      <alignment vertical="center"/>
    </xf>
    <xf numFmtId="6" fontId="0" fillId="0" borderId="1" xfId="2" applyFont="1" applyBorder="1">
      <alignment vertical="center"/>
    </xf>
    <xf numFmtId="0" fontId="6" fillId="15" borderId="1" xfId="1" applyNumberFormat="1" applyFont="1" applyFill="1" applyBorder="1" applyAlignment="1">
      <alignment horizontal="center" vertical="center"/>
    </xf>
    <xf numFmtId="38" fontId="6" fillId="15" borderId="1" xfId="1" applyFont="1" applyFill="1" applyBorder="1" applyAlignment="1">
      <alignment horizontal="center" vertical="center"/>
    </xf>
    <xf numFmtId="0" fontId="6" fillId="13" borderId="1" xfId="0" applyFont="1" applyFill="1" applyBorder="1">
      <alignment vertical="center"/>
    </xf>
    <xf numFmtId="0" fontId="6" fillId="1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0" fillId="12" borderId="28" xfId="0" applyFill="1" applyBorder="1" applyAlignment="1">
      <alignment horizontal="center" vertical="center" textRotation="255"/>
    </xf>
    <xf numFmtId="0" fontId="0" fillId="12" borderId="29" xfId="0" applyFill="1" applyBorder="1" applyAlignment="1">
      <alignment horizontal="center" vertical="center" textRotation="255"/>
    </xf>
    <xf numFmtId="0" fontId="0" fillId="12" borderId="30" xfId="0" applyFill="1" applyBorder="1" applyAlignment="1">
      <alignment horizontal="center" vertical="center" textRotation="255"/>
    </xf>
    <xf numFmtId="0" fontId="6" fillId="12" borderId="31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A47D8-BFFB-4D12-94E0-5CCD42BD8CFB}">
  <dimension ref="B1:E14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4" width="12.625" customWidth="1"/>
    <col min="5" max="5" width="10.625" customWidth="1"/>
  </cols>
  <sheetData>
    <row r="1" spans="2:5" ht="24" x14ac:dyDescent="0.4">
      <c r="B1" s="3" t="s">
        <v>0</v>
      </c>
      <c r="C1" s="2"/>
      <c r="D1" s="2"/>
      <c r="E1" s="2"/>
    </row>
    <row r="2" spans="2:5" x14ac:dyDescent="0.4">
      <c r="B2" s="2"/>
      <c r="C2" s="2"/>
      <c r="D2" s="2"/>
      <c r="E2" s="2"/>
    </row>
    <row r="3" spans="2:5" x14ac:dyDescent="0.4">
      <c r="B3" s="4" t="s">
        <v>1</v>
      </c>
      <c r="C3" s="4" t="s">
        <v>2</v>
      </c>
      <c r="D3" s="4" t="s">
        <v>3</v>
      </c>
      <c r="E3" s="4" t="s">
        <v>4</v>
      </c>
    </row>
    <row r="4" spans="2:5" x14ac:dyDescent="0.4">
      <c r="B4" s="1">
        <f>ROW()-3</f>
        <v>1</v>
      </c>
      <c r="C4" s="1" t="s">
        <v>5</v>
      </c>
      <c r="D4" s="1" t="s">
        <v>6</v>
      </c>
      <c r="E4" s="1">
        <v>831</v>
      </c>
    </row>
    <row r="5" spans="2:5" x14ac:dyDescent="0.4">
      <c r="B5" s="1">
        <f t="shared" ref="B5:B14" si="0">ROW()-3</f>
        <v>2</v>
      </c>
      <c r="C5" s="1" t="s">
        <v>7</v>
      </c>
      <c r="D5" s="1" t="s">
        <v>8</v>
      </c>
      <c r="E5" s="1">
        <v>101</v>
      </c>
    </row>
    <row r="6" spans="2:5" x14ac:dyDescent="0.4">
      <c r="B6" s="1">
        <f t="shared" si="0"/>
        <v>3</v>
      </c>
      <c r="C6" s="1" t="s">
        <v>9</v>
      </c>
      <c r="D6" s="1" t="s">
        <v>10</v>
      </c>
      <c r="E6" s="1">
        <v>230</v>
      </c>
    </row>
    <row r="7" spans="2:5" x14ac:dyDescent="0.4">
      <c r="B7" s="1">
        <f t="shared" si="0"/>
        <v>4</v>
      </c>
      <c r="C7" s="1" t="s">
        <v>11</v>
      </c>
      <c r="D7" s="1" t="s">
        <v>12</v>
      </c>
      <c r="E7" s="1">
        <v>500</v>
      </c>
    </row>
    <row r="8" spans="2:5" x14ac:dyDescent="0.4">
      <c r="B8" s="1">
        <f t="shared" si="0"/>
        <v>5</v>
      </c>
      <c r="C8" s="1" t="s">
        <v>13</v>
      </c>
      <c r="D8" s="1" t="s">
        <v>12</v>
      </c>
      <c r="E8" s="1">
        <v>517</v>
      </c>
    </row>
    <row r="9" spans="2:5" x14ac:dyDescent="0.4">
      <c r="B9" s="1">
        <f t="shared" si="0"/>
        <v>6</v>
      </c>
      <c r="C9" s="1" t="s">
        <v>14</v>
      </c>
      <c r="D9" s="1" t="s">
        <v>15</v>
      </c>
      <c r="E9" s="1">
        <v>930</v>
      </c>
    </row>
    <row r="10" spans="2:5" x14ac:dyDescent="0.4">
      <c r="B10" s="1">
        <f t="shared" si="0"/>
        <v>7</v>
      </c>
      <c r="C10" s="1" t="s">
        <v>16</v>
      </c>
      <c r="D10" s="1" t="s">
        <v>17</v>
      </c>
      <c r="E10" s="1">
        <v>290</v>
      </c>
    </row>
    <row r="11" spans="2:5" x14ac:dyDescent="0.4">
      <c r="B11" s="1">
        <f t="shared" si="0"/>
        <v>8</v>
      </c>
      <c r="C11" s="1" t="s">
        <v>18</v>
      </c>
      <c r="D11" s="1" t="s">
        <v>10</v>
      </c>
      <c r="E11" s="1">
        <v>224</v>
      </c>
    </row>
    <row r="12" spans="2:5" x14ac:dyDescent="0.4">
      <c r="B12" s="1">
        <f t="shared" si="0"/>
        <v>9</v>
      </c>
      <c r="C12" s="1" t="s">
        <v>19</v>
      </c>
      <c r="D12" s="1" t="s">
        <v>12</v>
      </c>
      <c r="E12" s="1">
        <v>569</v>
      </c>
    </row>
    <row r="13" spans="2:5" x14ac:dyDescent="0.4">
      <c r="B13" s="1">
        <f t="shared" si="0"/>
        <v>10</v>
      </c>
      <c r="C13" s="1" t="s">
        <v>20</v>
      </c>
      <c r="D13" s="1" t="s">
        <v>12</v>
      </c>
      <c r="E13" s="1">
        <v>564</v>
      </c>
    </row>
    <row r="14" spans="2:5" x14ac:dyDescent="0.4">
      <c r="B14" s="1">
        <f t="shared" si="0"/>
        <v>11</v>
      </c>
      <c r="C14" s="1" t="s">
        <v>21</v>
      </c>
      <c r="D14" s="1" t="s">
        <v>6</v>
      </c>
      <c r="E14" s="1">
        <v>812</v>
      </c>
    </row>
  </sheetData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455E-9813-4A82-8D3B-6A6A3C4174AB}">
  <dimension ref="A1:K15"/>
  <sheetViews>
    <sheetView workbookViewId="0"/>
  </sheetViews>
  <sheetFormatPr defaultRowHeight="18.75" x14ac:dyDescent="0.4"/>
  <cols>
    <col min="2" max="2" width="12.625" customWidth="1"/>
    <col min="5" max="5" width="4.625" customWidth="1"/>
    <col min="6" max="6" width="12.625" style="58" customWidth="1"/>
    <col min="7" max="11" width="7.625" customWidth="1"/>
  </cols>
  <sheetData>
    <row r="1" spans="1:11" ht="24" x14ac:dyDescent="0.4">
      <c r="A1" s="5" t="s">
        <v>294</v>
      </c>
    </row>
    <row r="3" spans="1:11" x14ac:dyDescent="0.4">
      <c r="A3" s="64" t="s">
        <v>272</v>
      </c>
      <c r="B3" s="67">
        <v>43934</v>
      </c>
      <c r="C3" s="64" t="s">
        <v>273</v>
      </c>
      <c r="D3" s="44" t="s">
        <v>274</v>
      </c>
      <c r="F3" s="59" t="s">
        <v>275</v>
      </c>
      <c r="K3" s="6" t="s">
        <v>295</v>
      </c>
    </row>
    <row r="4" spans="1:11" x14ac:dyDescent="0.4">
      <c r="A4" s="64" t="s">
        <v>155</v>
      </c>
      <c r="B4" s="66" t="s">
        <v>276</v>
      </c>
      <c r="C4" s="64" t="s">
        <v>277</v>
      </c>
      <c r="D4" s="44" t="s">
        <v>278</v>
      </c>
      <c r="F4" s="62" t="s">
        <v>279</v>
      </c>
      <c r="G4" s="63">
        <v>500</v>
      </c>
      <c r="H4" s="63">
        <v>400</v>
      </c>
      <c r="I4" s="63">
        <v>300</v>
      </c>
      <c r="J4" s="63">
        <v>200</v>
      </c>
      <c r="K4" s="63">
        <v>100</v>
      </c>
    </row>
    <row r="5" spans="1:11" x14ac:dyDescent="0.4">
      <c r="F5" s="60" t="s">
        <v>280</v>
      </c>
      <c r="G5" s="12">
        <v>4420</v>
      </c>
      <c r="H5" s="12">
        <v>4120</v>
      </c>
      <c r="I5" s="12">
        <v>3820</v>
      </c>
      <c r="J5" s="12">
        <v>3520</v>
      </c>
      <c r="K5" s="12">
        <v>3230</v>
      </c>
    </row>
    <row r="6" spans="1:11" x14ac:dyDescent="0.4">
      <c r="A6" s="65" t="s">
        <v>214</v>
      </c>
      <c r="B6" s="65" t="s">
        <v>143</v>
      </c>
      <c r="C6" s="65" t="s">
        <v>281</v>
      </c>
      <c r="D6" s="65" t="s">
        <v>282</v>
      </c>
      <c r="F6" s="60" t="s">
        <v>283</v>
      </c>
      <c r="G6" s="12">
        <v>5230</v>
      </c>
      <c r="H6" s="12">
        <v>5130</v>
      </c>
      <c r="I6" s="12">
        <v>5030</v>
      </c>
      <c r="J6" s="12">
        <v>4930</v>
      </c>
      <c r="K6" s="12">
        <v>3830</v>
      </c>
    </row>
    <row r="7" spans="1:11" x14ac:dyDescent="0.4">
      <c r="A7" s="1">
        <v>1</v>
      </c>
      <c r="B7" s="1" t="s">
        <v>284</v>
      </c>
      <c r="C7" s="1">
        <v>80</v>
      </c>
      <c r="D7" s="12">
        <f>INDEX($G$5:$K$15,MATCH(B7,$F$5:$F$15,0),MATCH(C7,$G$4:$K$4,-1))</f>
        <v>3230</v>
      </c>
      <c r="F7" s="60" t="s">
        <v>285</v>
      </c>
      <c r="G7" s="12">
        <v>8460</v>
      </c>
      <c r="H7" s="12">
        <v>7510</v>
      </c>
      <c r="I7" s="12">
        <v>6570</v>
      </c>
      <c r="J7" s="12">
        <v>5620</v>
      </c>
      <c r="K7" s="12">
        <v>4680</v>
      </c>
    </row>
    <row r="8" spans="1:11" x14ac:dyDescent="0.4">
      <c r="A8" s="1">
        <v>2</v>
      </c>
      <c r="B8" s="1" t="s">
        <v>286</v>
      </c>
      <c r="C8" s="1">
        <v>250</v>
      </c>
      <c r="D8" s="12">
        <f t="shared" ref="D8:D11" si="0">INDEX($G$5:$K$15,MATCH(B8,$F$5:$F$15,0),MATCH(C8,$G$4:$K$4,-1))</f>
        <v>4480</v>
      </c>
      <c r="F8" s="60" t="s">
        <v>287</v>
      </c>
      <c r="G8" s="12">
        <v>10850</v>
      </c>
      <c r="H8" s="12">
        <v>9430</v>
      </c>
      <c r="I8" s="12">
        <v>8000</v>
      </c>
      <c r="J8" s="12">
        <v>6580</v>
      </c>
      <c r="K8" s="12">
        <v>5160</v>
      </c>
    </row>
    <row r="9" spans="1:11" x14ac:dyDescent="0.4">
      <c r="A9" s="1">
        <v>3</v>
      </c>
      <c r="B9" s="1" t="s">
        <v>137</v>
      </c>
      <c r="C9" s="1">
        <v>100</v>
      </c>
      <c r="D9" s="12">
        <f t="shared" si="0"/>
        <v>1800</v>
      </c>
      <c r="F9" s="60" t="s">
        <v>288</v>
      </c>
      <c r="G9" s="12">
        <v>4980</v>
      </c>
      <c r="H9" s="12">
        <v>4570</v>
      </c>
      <c r="I9" s="12">
        <v>4160</v>
      </c>
      <c r="J9" s="12">
        <v>3750</v>
      </c>
      <c r="K9" s="12">
        <v>3340</v>
      </c>
    </row>
    <row r="10" spans="1:11" x14ac:dyDescent="0.4">
      <c r="A10" s="1">
        <v>4</v>
      </c>
      <c r="B10" s="1" t="s">
        <v>289</v>
      </c>
      <c r="C10" s="1">
        <v>330</v>
      </c>
      <c r="D10" s="12">
        <f t="shared" si="0"/>
        <v>6780</v>
      </c>
      <c r="F10" s="60" t="s">
        <v>289</v>
      </c>
      <c r="G10" s="12">
        <v>7540</v>
      </c>
      <c r="H10" s="12">
        <v>6780</v>
      </c>
      <c r="I10" s="12">
        <v>6020</v>
      </c>
      <c r="J10" s="12">
        <v>5250</v>
      </c>
      <c r="K10" s="12">
        <v>4490</v>
      </c>
    </row>
    <row r="11" spans="1:11" x14ac:dyDescent="0.4">
      <c r="A11" s="1">
        <v>5</v>
      </c>
      <c r="B11" s="1" t="s">
        <v>283</v>
      </c>
      <c r="C11" s="1">
        <v>180</v>
      </c>
      <c r="D11" s="12">
        <f t="shared" si="0"/>
        <v>4930</v>
      </c>
      <c r="F11" s="60" t="s">
        <v>290</v>
      </c>
      <c r="G11" s="12">
        <v>9640</v>
      </c>
      <c r="H11" s="12">
        <v>8460</v>
      </c>
      <c r="I11" s="12">
        <v>7280</v>
      </c>
      <c r="J11" s="12">
        <v>6090</v>
      </c>
      <c r="K11" s="12">
        <v>4910</v>
      </c>
    </row>
    <row r="12" spans="1:11" x14ac:dyDescent="0.4">
      <c r="A12" s="78" t="s">
        <v>291</v>
      </c>
      <c r="B12" s="78"/>
      <c r="C12" s="1">
        <f>SUM(C7:C11)</f>
        <v>940</v>
      </c>
      <c r="D12" s="61">
        <f>SUM(D7:D11)</f>
        <v>21220</v>
      </c>
      <c r="F12" s="60" t="s">
        <v>292</v>
      </c>
      <c r="G12" s="12">
        <v>11340</v>
      </c>
      <c r="H12" s="12">
        <v>9820</v>
      </c>
      <c r="I12" s="12">
        <v>8300</v>
      </c>
      <c r="J12" s="12">
        <v>6780</v>
      </c>
      <c r="K12" s="12">
        <v>5250</v>
      </c>
    </row>
    <row r="13" spans="1:11" x14ac:dyDescent="0.4">
      <c r="F13" s="60" t="s">
        <v>286</v>
      </c>
      <c r="G13" s="12">
        <v>5520</v>
      </c>
      <c r="H13" s="12">
        <v>5000</v>
      </c>
      <c r="I13" s="12">
        <v>4480</v>
      </c>
      <c r="J13" s="12">
        <v>3960</v>
      </c>
      <c r="K13" s="12">
        <v>3450</v>
      </c>
    </row>
    <row r="14" spans="1:11" x14ac:dyDescent="0.4">
      <c r="F14" s="60" t="s">
        <v>293</v>
      </c>
      <c r="G14" s="12">
        <v>13440</v>
      </c>
      <c r="H14" s="12">
        <v>11500</v>
      </c>
      <c r="I14" s="12">
        <v>9560</v>
      </c>
      <c r="J14" s="12">
        <v>7620</v>
      </c>
      <c r="K14" s="12">
        <v>5670</v>
      </c>
    </row>
    <row r="15" spans="1:11" x14ac:dyDescent="0.4">
      <c r="F15" s="60" t="s">
        <v>137</v>
      </c>
      <c r="G15" s="12">
        <v>3150</v>
      </c>
      <c r="H15" s="12">
        <v>2800</v>
      </c>
      <c r="I15" s="12">
        <v>2500</v>
      </c>
      <c r="J15" s="12">
        <v>2100</v>
      </c>
      <c r="K15" s="12">
        <v>1800</v>
      </c>
    </row>
  </sheetData>
  <mergeCells count="1">
    <mergeCell ref="A12:B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107E-5AE5-412A-A94D-AA74A08F6D2D}">
  <dimension ref="B1:I15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3" bestFit="1" customWidth="1"/>
    <col min="9" max="9" width="11" bestFit="1" customWidth="1"/>
  </cols>
  <sheetData>
    <row r="1" spans="2:9" ht="24" x14ac:dyDescent="0.4">
      <c r="B1" s="5" t="s">
        <v>22</v>
      </c>
    </row>
    <row r="2" spans="2:9" x14ac:dyDescent="0.4">
      <c r="I2" s="6" t="s">
        <v>23</v>
      </c>
    </row>
    <row r="3" spans="2:9" ht="19.5" thickBot="1" x14ac:dyDescent="0.45">
      <c r="B3" s="9" t="s">
        <v>1</v>
      </c>
      <c r="C3" s="10" t="s">
        <v>2</v>
      </c>
      <c r="D3" s="10" t="s">
        <v>24</v>
      </c>
      <c r="E3" s="9" t="s">
        <v>44</v>
      </c>
      <c r="F3" s="9" t="s">
        <v>47</v>
      </c>
      <c r="G3" s="9" t="s">
        <v>46</v>
      </c>
      <c r="H3" s="10" t="s">
        <v>45</v>
      </c>
      <c r="I3" s="9" t="s">
        <v>25</v>
      </c>
    </row>
    <row r="4" spans="2:9" x14ac:dyDescent="0.4">
      <c r="B4">
        <v>1</v>
      </c>
      <c r="C4" s="7" t="s">
        <v>26</v>
      </c>
      <c r="D4" s="8" t="s">
        <v>27</v>
      </c>
      <c r="E4">
        <v>15</v>
      </c>
      <c r="F4">
        <v>10</v>
      </c>
      <c r="G4">
        <v>14</v>
      </c>
      <c r="H4" s="7">
        <v>12</v>
      </c>
      <c r="I4">
        <f t="shared" ref="I4:I15" si="0">SUM(E4:H4)</f>
        <v>51</v>
      </c>
    </row>
    <row r="5" spans="2:9" x14ac:dyDescent="0.4">
      <c r="B5">
        <v>2</v>
      </c>
      <c r="C5" s="7" t="s">
        <v>28</v>
      </c>
      <c r="D5" s="8" t="s">
        <v>27</v>
      </c>
      <c r="E5">
        <v>13</v>
      </c>
      <c r="F5">
        <v>14.5</v>
      </c>
      <c r="G5">
        <v>12</v>
      </c>
      <c r="H5" s="7">
        <v>10</v>
      </c>
      <c r="I5">
        <f t="shared" si="0"/>
        <v>49.5</v>
      </c>
    </row>
    <row r="6" spans="2:9" x14ac:dyDescent="0.4">
      <c r="B6">
        <v>3</v>
      </c>
      <c r="C6" s="7" t="s">
        <v>29</v>
      </c>
      <c r="D6" s="8" t="s">
        <v>30</v>
      </c>
      <c r="E6">
        <v>5</v>
      </c>
      <c r="F6">
        <v>7</v>
      </c>
      <c r="G6">
        <v>8</v>
      </c>
      <c r="H6" s="7">
        <v>4</v>
      </c>
      <c r="I6">
        <f t="shared" si="0"/>
        <v>24</v>
      </c>
    </row>
    <row r="7" spans="2:9" x14ac:dyDescent="0.4">
      <c r="B7">
        <v>4</v>
      </c>
      <c r="C7" s="7" t="s">
        <v>31</v>
      </c>
      <c r="D7" s="8" t="s">
        <v>32</v>
      </c>
      <c r="E7">
        <v>5</v>
      </c>
      <c r="F7">
        <v>18</v>
      </c>
      <c r="G7">
        <v>12</v>
      </c>
      <c r="H7" s="7">
        <v>10</v>
      </c>
      <c r="I7">
        <f t="shared" si="0"/>
        <v>45</v>
      </c>
    </row>
    <row r="8" spans="2:9" x14ac:dyDescent="0.4">
      <c r="B8">
        <v>5</v>
      </c>
      <c r="C8" s="7" t="s">
        <v>33</v>
      </c>
      <c r="D8" s="8" t="s">
        <v>32</v>
      </c>
      <c r="E8">
        <v>11.5</v>
      </c>
      <c r="F8">
        <v>10</v>
      </c>
      <c r="G8">
        <v>12.5</v>
      </c>
      <c r="H8" s="7">
        <v>11</v>
      </c>
      <c r="I8">
        <f t="shared" si="0"/>
        <v>45</v>
      </c>
    </row>
    <row r="9" spans="2:9" x14ac:dyDescent="0.4">
      <c r="B9">
        <v>6</v>
      </c>
      <c r="C9" s="7" t="s">
        <v>34</v>
      </c>
      <c r="D9" s="8" t="s">
        <v>32</v>
      </c>
      <c r="E9">
        <v>5</v>
      </c>
      <c r="F9">
        <v>6</v>
      </c>
      <c r="G9">
        <v>6</v>
      </c>
      <c r="H9" s="7">
        <v>5</v>
      </c>
      <c r="I9">
        <f t="shared" si="0"/>
        <v>22</v>
      </c>
    </row>
    <row r="10" spans="2:9" x14ac:dyDescent="0.4">
      <c r="B10">
        <v>7</v>
      </c>
      <c r="C10" s="7" t="s">
        <v>35</v>
      </c>
      <c r="D10" s="8" t="s">
        <v>36</v>
      </c>
      <c r="E10">
        <v>11</v>
      </c>
      <c r="F10">
        <v>12</v>
      </c>
      <c r="G10">
        <v>10</v>
      </c>
      <c r="H10" s="7">
        <v>11</v>
      </c>
      <c r="I10">
        <f t="shared" si="0"/>
        <v>44</v>
      </c>
    </row>
    <row r="11" spans="2:9" x14ac:dyDescent="0.4">
      <c r="B11">
        <v>8</v>
      </c>
      <c r="C11" s="7" t="s">
        <v>37</v>
      </c>
      <c r="D11" s="8" t="s">
        <v>36</v>
      </c>
      <c r="E11">
        <v>10</v>
      </c>
      <c r="F11">
        <v>11.5</v>
      </c>
      <c r="G11">
        <v>10.5</v>
      </c>
      <c r="H11" s="7">
        <v>11</v>
      </c>
      <c r="I11">
        <f t="shared" si="0"/>
        <v>43</v>
      </c>
    </row>
    <row r="12" spans="2:9" x14ac:dyDescent="0.4">
      <c r="B12">
        <v>9</v>
      </c>
      <c r="C12" s="7" t="s">
        <v>38</v>
      </c>
      <c r="D12" s="8" t="s">
        <v>39</v>
      </c>
      <c r="E12">
        <v>7</v>
      </c>
      <c r="F12">
        <v>8</v>
      </c>
      <c r="G12">
        <v>8</v>
      </c>
      <c r="H12" s="7">
        <v>8</v>
      </c>
      <c r="I12">
        <f t="shared" si="0"/>
        <v>31</v>
      </c>
    </row>
    <row r="13" spans="2:9" x14ac:dyDescent="0.4">
      <c r="B13">
        <v>10</v>
      </c>
      <c r="C13" s="7" t="s">
        <v>40</v>
      </c>
      <c r="D13" s="8" t="s">
        <v>39</v>
      </c>
      <c r="E13">
        <v>5.5</v>
      </c>
      <c r="F13">
        <v>5</v>
      </c>
      <c r="G13">
        <v>4.5</v>
      </c>
      <c r="H13" s="7">
        <v>6</v>
      </c>
      <c r="I13">
        <f t="shared" si="0"/>
        <v>21</v>
      </c>
    </row>
    <row r="14" spans="2:9" x14ac:dyDescent="0.4">
      <c r="B14">
        <v>11</v>
      </c>
      <c r="C14" s="7" t="s">
        <v>41</v>
      </c>
      <c r="D14" s="8" t="s">
        <v>27</v>
      </c>
      <c r="E14">
        <v>20</v>
      </c>
      <c r="F14">
        <v>18.5</v>
      </c>
      <c r="G14">
        <v>18</v>
      </c>
      <c r="H14" s="7">
        <v>19</v>
      </c>
      <c r="I14">
        <f t="shared" si="0"/>
        <v>75.5</v>
      </c>
    </row>
    <row r="15" spans="2:9" x14ac:dyDescent="0.4">
      <c r="B15">
        <v>12</v>
      </c>
      <c r="C15" s="7" t="s">
        <v>42</v>
      </c>
      <c r="D15" s="8" t="s">
        <v>43</v>
      </c>
      <c r="E15">
        <v>6</v>
      </c>
      <c r="F15">
        <v>10</v>
      </c>
      <c r="G15">
        <v>8.5</v>
      </c>
      <c r="H15" s="7">
        <v>6.5</v>
      </c>
      <c r="I15">
        <f t="shared" si="0"/>
        <v>31</v>
      </c>
    </row>
  </sheetData>
  <phoneticPr fontId="4"/>
  <conditionalFormatting sqref="B3:I15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18CE6-53E4-4659-AC78-4D7BBB69ECC8}">
  <dimension ref="B1:K20"/>
  <sheetViews>
    <sheetView workbookViewId="0"/>
  </sheetViews>
  <sheetFormatPr defaultRowHeight="18.75" x14ac:dyDescent="0.4"/>
  <cols>
    <col min="1" max="1" width="2.625" customWidth="1"/>
    <col min="2" max="2" width="9" customWidth="1"/>
    <col min="4" max="4" width="24.625" customWidth="1"/>
    <col min="8" max="8" width="4.625" customWidth="1"/>
    <col min="10" max="10" width="24.625" customWidth="1"/>
  </cols>
  <sheetData>
    <row r="1" spans="2:11" ht="24" x14ac:dyDescent="0.4">
      <c r="B1" s="5" t="s">
        <v>48</v>
      </c>
    </row>
    <row r="2" spans="2:11" x14ac:dyDescent="0.4">
      <c r="G2" t="s">
        <v>49</v>
      </c>
    </row>
    <row r="3" spans="2:11" x14ac:dyDescent="0.4">
      <c r="B3" s="13" t="s">
        <v>50</v>
      </c>
      <c r="C3" s="13" t="s">
        <v>51</v>
      </c>
      <c r="D3" s="13" t="s">
        <v>52</v>
      </c>
      <c r="E3" s="13" t="s">
        <v>53</v>
      </c>
      <c r="F3" s="13" t="s">
        <v>54</v>
      </c>
      <c r="G3" s="13" t="s">
        <v>55</v>
      </c>
      <c r="I3" s="13" t="s">
        <v>51</v>
      </c>
      <c r="J3" s="13" t="s">
        <v>52</v>
      </c>
      <c r="K3" s="13" t="s">
        <v>53</v>
      </c>
    </row>
    <row r="4" spans="2:11" x14ac:dyDescent="0.4">
      <c r="B4" s="11">
        <v>43862</v>
      </c>
      <c r="C4" s="1" t="s">
        <v>56</v>
      </c>
      <c r="D4" s="1" t="str">
        <f>VLOOKUP(C4,$I$4:$K$12,2,FALSE)</f>
        <v>森の積み木</v>
      </c>
      <c r="E4" s="12">
        <f>VLOOKUP(C4,$I$4:$K$12,3,FALSE)</f>
        <v>7800</v>
      </c>
      <c r="F4" s="1">
        <v>7</v>
      </c>
      <c r="G4" s="12">
        <v>54600</v>
      </c>
      <c r="I4" s="1" t="s">
        <v>57</v>
      </c>
      <c r="J4" s="1" t="s">
        <v>58</v>
      </c>
      <c r="K4" s="12">
        <v>15000</v>
      </c>
    </row>
    <row r="5" spans="2:11" x14ac:dyDescent="0.4">
      <c r="B5" s="11">
        <v>43863</v>
      </c>
      <c r="C5" s="1" t="s">
        <v>59</v>
      </c>
      <c r="D5" s="1" t="str">
        <f t="shared" ref="D5:D20" si="0">VLOOKUP(C5,$I$4:$K$12,2,FALSE)</f>
        <v>電動ペット</v>
      </c>
      <c r="E5" s="12">
        <f t="shared" ref="E5:E20" si="1">VLOOKUP(C5,$I$4:$K$12,3,FALSE)</f>
        <v>20000</v>
      </c>
      <c r="F5" s="1">
        <v>12</v>
      </c>
      <c r="G5" s="12">
        <v>240000</v>
      </c>
      <c r="I5" s="1" t="s">
        <v>60</v>
      </c>
      <c r="J5" s="1" t="s">
        <v>61</v>
      </c>
      <c r="K5" s="12">
        <v>5000</v>
      </c>
    </row>
    <row r="6" spans="2:11" x14ac:dyDescent="0.4">
      <c r="B6" s="11">
        <v>43864</v>
      </c>
      <c r="C6" s="1" t="s">
        <v>62</v>
      </c>
      <c r="D6" s="1" t="str">
        <f t="shared" si="0"/>
        <v>ミニ輪投げ</v>
      </c>
      <c r="E6" s="12">
        <f t="shared" si="1"/>
        <v>3225</v>
      </c>
      <c r="F6" s="1">
        <v>14</v>
      </c>
      <c r="G6" s="12">
        <v>45150</v>
      </c>
      <c r="I6" s="1" t="s">
        <v>63</v>
      </c>
      <c r="J6" s="1" t="s">
        <v>64</v>
      </c>
      <c r="K6" s="12">
        <v>25000</v>
      </c>
    </row>
    <row r="7" spans="2:11" x14ac:dyDescent="0.4">
      <c r="B7" s="11">
        <v>43865</v>
      </c>
      <c r="C7" s="1" t="s">
        <v>65</v>
      </c>
      <c r="D7" s="1" t="str">
        <f t="shared" si="0"/>
        <v>くねくねコースター</v>
      </c>
      <c r="E7" s="12">
        <f t="shared" si="1"/>
        <v>6300</v>
      </c>
      <c r="F7" s="1">
        <v>9</v>
      </c>
      <c r="G7" s="12">
        <v>56700</v>
      </c>
      <c r="I7" s="1" t="s">
        <v>67</v>
      </c>
      <c r="J7" s="1" t="s">
        <v>68</v>
      </c>
      <c r="K7" s="12">
        <v>6400</v>
      </c>
    </row>
    <row r="8" spans="2:11" x14ac:dyDescent="0.4">
      <c r="B8" s="11">
        <v>43866</v>
      </c>
      <c r="C8" s="1" t="s">
        <v>67</v>
      </c>
      <c r="D8" s="1" t="str">
        <f t="shared" si="0"/>
        <v>トレインセット</v>
      </c>
      <c r="E8" s="12">
        <f t="shared" si="1"/>
        <v>6400</v>
      </c>
      <c r="F8" s="1">
        <v>8</v>
      </c>
      <c r="G8" s="12">
        <v>51200</v>
      </c>
      <c r="I8" s="1" t="s">
        <v>69</v>
      </c>
      <c r="J8" s="1" t="s">
        <v>70</v>
      </c>
      <c r="K8" s="12">
        <v>30000</v>
      </c>
    </row>
    <row r="9" spans="2:11" x14ac:dyDescent="0.4">
      <c r="B9" s="11">
        <v>43867</v>
      </c>
      <c r="C9" s="1" t="s">
        <v>57</v>
      </c>
      <c r="D9" s="1" t="str">
        <f t="shared" si="0"/>
        <v>子供用電気自動車</v>
      </c>
      <c r="E9" s="12">
        <f t="shared" si="1"/>
        <v>15000</v>
      </c>
      <c r="F9" s="1">
        <v>3</v>
      </c>
      <c r="G9" s="12">
        <v>45000</v>
      </c>
      <c r="I9" s="1" t="s">
        <v>56</v>
      </c>
      <c r="J9" s="1" t="s">
        <v>71</v>
      </c>
      <c r="K9" s="12">
        <v>7800</v>
      </c>
    </row>
    <row r="10" spans="2:11" x14ac:dyDescent="0.4">
      <c r="B10" s="11">
        <v>43868</v>
      </c>
      <c r="C10" s="1" t="s">
        <v>56</v>
      </c>
      <c r="D10" s="1" t="str">
        <f t="shared" si="0"/>
        <v>森の積み木</v>
      </c>
      <c r="E10" s="12">
        <f t="shared" si="1"/>
        <v>7800</v>
      </c>
      <c r="F10" s="1">
        <v>2</v>
      </c>
      <c r="G10" s="12">
        <v>15600</v>
      </c>
      <c r="I10" s="1" t="s">
        <v>59</v>
      </c>
      <c r="J10" s="1" t="s">
        <v>72</v>
      </c>
      <c r="K10" s="12">
        <v>20000</v>
      </c>
    </row>
    <row r="11" spans="2:11" x14ac:dyDescent="0.4">
      <c r="B11" s="11">
        <v>43869</v>
      </c>
      <c r="C11" s="1" t="s">
        <v>59</v>
      </c>
      <c r="D11" s="1" t="str">
        <f t="shared" si="0"/>
        <v>電動ペット</v>
      </c>
      <c r="E11" s="12">
        <f t="shared" si="1"/>
        <v>20000</v>
      </c>
      <c r="F11" s="1">
        <v>16</v>
      </c>
      <c r="G11" s="12">
        <v>320000</v>
      </c>
      <c r="I11" s="1" t="s">
        <v>62</v>
      </c>
      <c r="J11" s="1" t="s">
        <v>73</v>
      </c>
      <c r="K11" s="12">
        <v>3225</v>
      </c>
    </row>
    <row r="12" spans="2:11" x14ac:dyDescent="0.4">
      <c r="B12" s="11">
        <v>43870</v>
      </c>
      <c r="C12" s="1" t="s">
        <v>62</v>
      </c>
      <c r="D12" s="1" t="str">
        <f t="shared" si="0"/>
        <v>ミニ輪投げ</v>
      </c>
      <c r="E12" s="12">
        <f t="shared" si="1"/>
        <v>3225</v>
      </c>
      <c r="F12" s="1">
        <v>8</v>
      </c>
      <c r="G12" s="12">
        <v>25800</v>
      </c>
      <c r="I12" s="1" t="s">
        <v>65</v>
      </c>
      <c r="J12" s="1" t="s">
        <v>66</v>
      </c>
      <c r="K12" s="12">
        <v>6300</v>
      </c>
    </row>
    <row r="13" spans="2:11" x14ac:dyDescent="0.4">
      <c r="B13" s="11">
        <v>43871</v>
      </c>
      <c r="C13" s="1" t="s">
        <v>57</v>
      </c>
      <c r="D13" s="1" t="str">
        <f t="shared" si="0"/>
        <v>子供用電気自動車</v>
      </c>
      <c r="E13" s="12">
        <f t="shared" si="1"/>
        <v>15000</v>
      </c>
      <c r="F13" s="1">
        <v>15</v>
      </c>
      <c r="G13" s="12">
        <v>225000</v>
      </c>
    </row>
    <row r="14" spans="2:11" x14ac:dyDescent="0.4">
      <c r="B14" s="11">
        <v>43872</v>
      </c>
      <c r="C14" s="1" t="s">
        <v>60</v>
      </c>
      <c r="D14" s="1" t="str">
        <f t="shared" si="0"/>
        <v>ターボラジコン</v>
      </c>
      <c r="E14" s="12">
        <f t="shared" si="1"/>
        <v>5000</v>
      </c>
      <c r="F14" s="1">
        <v>10</v>
      </c>
      <c r="G14" s="12">
        <v>50000</v>
      </c>
    </row>
    <row r="15" spans="2:11" x14ac:dyDescent="0.4">
      <c r="B15" s="11">
        <v>43873</v>
      </c>
      <c r="C15" s="1" t="s">
        <v>67</v>
      </c>
      <c r="D15" s="1" t="str">
        <f t="shared" si="0"/>
        <v>トレインセット</v>
      </c>
      <c r="E15" s="12">
        <f t="shared" si="1"/>
        <v>6400</v>
      </c>
      <c r="F15" s="1">
        <v>26</v>
      </c>
      <c r="G15" s="12">
        <v>166400</v>
      </c>
    </row>
    <row r="16" spans="2:11" x14ac:dyDescent="0.4">
      <c r="B16" s="11">
        <v>43874</v>
      </c>
      <c r="C16" s="1" t="s">
        <v>69</v>
      </c>
      <c r="D16" s="1" t="str">
        <f t="shared" si="0"/>
        <v>キッズ英語ビデオセット</v>
      </c>
      <c r="E16" s="12">
        <f t="shared" si="1"/>
        <v>30000</v>
      </c>
      <c r="F16" s="1">
        <v>14</v>
      </c>
      <c r="G16" s="12">
        <v>420000</v>
      </c>
    </row>
    <row r="17" spans="2:7" x14ac:dyDescent="0.4">
      <c r="B17" s="11">
        <v>43875</v>
      </c>
      <c r="C17" s="1" t="s">
        <v>56</v>
      </c>
      <c r="D17" s="1" t="str">
        <f t="shared" si="0"/>
        <v>森の積み木</v>
      </c>
      <c r="E17" s="12">
        <f t="shared" si="1"/>
        <v>7800</v>
      </c>
      <c r="F17" s="1">
        <v>5</v>
      </c>
      <c r="G17" s="12">
        <v>39000</v>
      </c>
    </row>
    <row r="18" spans="2:7" x14ac:dyDescent="0.4">
      <c r="B18" s="11">
        <v>43876</v>
      </c>
      <c r="C18" s="1" t="s">
        <v>59</v>
      </c>
      <c r="D18" s="1" t="str">
        <f t="shared" si="0"/>
        <v>電動ペット</v>
      </c>
      <c r="E18" s="12">
        <f t="shared" si="1"/>
        <v>20000</v>
      </c>
      <c r="F18" s="1">
        <v>5</v>
      </c>
      <c r="G18" s="12">
        <v>100000</v>
      </c>
    </row>
    <row r="19" spans="2:7" x14ac:dyDescent="0.4">
      <c r="B19" s="11">
        <v>43877</v>
      </c>
      <c r="C19" s="1" t="s">
        <v>60</v>
      </c>
      <c r="D19" s="1" t="str">
        <f t="shared" si="0"/>
        <v>ターボラジコン</v>
      </c>
      <c r="E19" s="12">
        <f t="shared" si="1"/>
        <v>5000</v>
      </c>
      <c r="F19" s="1">
        <v>30</v>
      </c>
      <c r="G19" s="12">
        <v>150000</v>
      </c>
    </row>
    <row r="20" spans="2:7" x14ac:dyDescent="0.4">
      <c r="B20" s="11">
        <v>43878</v>
      </c>
      <c r="C20" s="1" t="s">
        <v>67</v>
      </c>
      <c r="D20" s="1" t="str">
        <f t="shared" si="0"/>
        <v>トレインセット</v>
      </c>
      <c r="E20" s="12">
        <f t="shared" si="1"/>
        <v>6400</v>
      </c>
      <c r="F20" s="1">
        <v>42</v>
      </c>
      <c r="G20" s="12">
        <v>268800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C66D-6F8A-47DD-A79D-340114B14AF8}">
  <dimension ref="B1:F18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3" width="24.625" customWidth="1"/>
    <col min="4" max="5" width="10.625" customWidth="1"/>
    <col min="6" max="6" width="12.625" customWidth="1"/>
  </cols>
  <sheetData>
    <row r="1" spans="2:6" x14ac:dyDescent="0.4">
      <c r="E1" s="6" t="s">
        <v>296</v>
      </c>
      <c r="F1" s="14">
        <v>43924</v>
      </c>
    </row>
    <row r="2" spans="2:6" ht="24" x14ac:dyDescent="0.4">
      <c r="B2" s="68" t="s">
        <v>297</v>
      </c>
      <c r="C2" s="69"/>
      <c r="D2" s="69"/>
      <c r="E2" s="69"/>
      <c r="F2" s="70"/>
    </row>
    <row r="3" spans="2:6" ht="24.75" thickBot="1" x14ac:dyDescent="0.45">
      <c r="B3" s="15"/>
    </row>
    <row r="4" spans="2:6" ht="20.25" thickTop="1" x14ac:dyDescent="0.4">
      <c r="B4" s="35" t="s">
        <v>298</v>
      </c>
      <c r="C4" s="71">
        <v>1003</v>
      </c>
      <c r="D4" s="72"/>
      <c r="F4" s="6" t="s">
        <v>299</v>
      </c>
    </row>
    <row r="5" spans="2:6" ht="20.25" thickBot="1" x14ac:dyDescent="0.45">
      <c r="B5" s="36" t="s">
        <v>300</v>
      </c>
      <c r="C5" s="39" t="str">
        <f>LOOKUP(C4,顧客リスト!D4:D18,顧客リスト!C4:C18)</f>
        <v>窪田運送興産株式会社</v>
      </c>
      <c r="D5" s="40" t="s">
        <v>301</v>
      </c>
      <c r="F5" s="6" t="s">
        <v>302</v>
      </c>
    </row>
    <row r="6" spans="2:6" ht="19.5" thickTop="1" x14ac:dyDescent="0.4">
      <c r="B6" t="s">
        <v>303</v>
      </c>
      <c r="F6" s="6" t="s">
        <v>304</v>
      </c>
    </row>
    <row r="8" spans="2:6" ht="19.5" thickBot="1" x14ac:dyDescent="0.45">
      <c r="B8" t="s">
        <v>305</v>
      </c>
    </row>
    <row r="9" spans="2:6" ht="19.5" thickTop="1" x14ac:dyDescent="0.4">
      <c r="B9" s="16" t="s">
        <v>306</v>
      </c>
      <c r="C9" s="17" t="s">
        <v>307</v>
      </c>
      <c r="D9" s="17" t="s">
        <v>308</v>
      </c>
      <c r="E9" s="17" t="s">
        <v>309</v>
      </c>
      <c r="F9" s="18" t="s">
        <v>310</v>
      </c>
    </row>
    <row r="10" spans="2:6" x14ac:dyDescent="0.4">
      <c r="B10" s="19" t="s">
        <v>311</v>
      </c>
      <c r="C10" s="20" t="s">
        <v>312</v>
      </c>
      <c r="D10" s="21">
        <v>15</v>
      </c>
      <c r="E10" s="21">
        <v>50</v>
      </c>
      <c r="F10" s="22">
        <f>IF(D10="","",D10*E10)</f>
        <v>750</v>
      </c>
    </row>
    <row r="11" spans="2:6" x14ac:dyDescent="0.4">
      <c r="B11" s="19" t="s">
        <v>313</v>
      </c>
      <c r="C11" s="20" t="s">
        <v>314</v>
      </c>
      <c r="D11" s="21">
        <v>2000</v>
      </c>
      <c r="E11" s="21">
        <v>20</v>
      </c>
      <c r="F11" s="22">
        <f t="shared" ref="F11:F14" si="0">IF(D11="","",D11*E11)</f>
        <v>40000</v>
      </c>
    </row>
    <row r="12" spans="2:6" x14ac:dyDescent="0.4">
      <c r="B12" s="19" t="s">
        <v>315</v>
      </c>
      <c r="C12" s="20" t="s">
        <v>316</v>
      </c>
      <c r="D12" s="21">
        <v>1200</v>
      </c>
      <c r="E12" s="21">
        <v>30</v>
      </c>
      <c r="F12" s="22">
        <f t="shared" si="0"/>
        <v>36000</v>
      </c>
    </row>
    <row r="13" spans="2:6" x14ac:dyDescent="0.4">
      <c r="B13" s="19" t="s">
        <v>317</v>
      </c>
      <c r="C13" s="20" t="s">
        <v>318</v>
      </c>
      <c r="D13" s="21">
        <v>7500</v>
      </c>
      <c r="E13" s="21">
        <v>5</v>
      </c>
      <c r="F13" s="22">
        <f t="shared" si="0"/>
        <v>37500</v>
      </c>
    </row>
    <row r="14" spans="2:6" ht="19.5" thickBot="1" x14ac:dyDescent="0.45">
      <c r="B14" s="23"/>
      <c r="C14" s="24"/>
      <c r="D14" s="21"/>
      <c r="E14" s="21"/>
      <c r="F14" s="22" t="str">
        <f t="shared" si="0"/>
        <v/>
      </c>
    </row>
    <row r="15" spans="2:6" ht="19.5" thickTop="1" x14ac:dyDescent="0.4">
      <c r="D15" s="25" t="s">
        <v>319</v>
      </c>
      <c r="E15" s="26"/>
      <c r="F15" s="22">
        <f>SUM(F10:F14)</f>
        <v>114250</v>
      </c>
    </row>
    <row r="16" spans="2:6" x14ac:dyDescent="0.4">
      <c r="D16" s="25" t="s">
        <v>320</v>
      </c>
      <c r="E16" s="27">
        <v>0.1</v>
      </c>
      <c r="F16" s="22">
        <f>F15*E16</f>
        <v>11425</v>
      </c>
    </row>
    <row r="17" spans="4:6" ht="19.5" thickBot="1" x14ac:dyDescent="0.45">
      <c r="D17" s="28" t="s">
        <v>321</v>
      </c>
      <c r="E17" s="29"/>
      <c r="F17" s="30">
        <f>SUM(F15:F16)</f>
        <v>125675</v>
      </c>
    </row>
    <row r="18" spans="4:6" ht="19.5" thickTop="1" x14ac:dyDescent="0.4"/>
  </sheetData>
  <mergeCells count="2">
    <mergeCell ref="B2:F2"/>
    <mergeCell ref="C4:D4"/>
  </mergeCells>
  <phoneticPr fontId="1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EAFD4-784D-4C8C-AE6B-F4B221C4A4CD}">
  <dimension ref="B1:H18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29.625" bestFit="1" customWidth="1"/>
    <col min="4" max="4" width="8.125" bestFit="1" customWidth="1"/>
    <col min="5" max="5" width="11" bestFit="1" customWidth="1"/>
    <col min="7" max="7" width="26.5" bestFit="1" customWidth="1"/>
    <col min="8" max="8" width="15.875" bestFit="1" customWidth="1"/>
  </cols>
  <sheetData>
    <row r="1" spans="2:8" ht="19.5" x14ac:dyDescent="0.4">
      <c r="B1" s="31" t="s">
        <v>74</v>
      </c>
    </row>
    <row r="3" spans="2:8" x14ac:dyDescent="0.4">
      <c r="B3" s="32" t="s">
        <v>1</v>
      </c>
      <c r="C3" s="32" t="s">
        <v>75</v>
      </c>
      <c r="D3" s="32" t="s">
        <v>76</v>
      </c>
      <c r="E3" s="32" t="s">
        <v>77</v>
      </c>
      <c r="F3" s="32" t="s">
        <v>78</v>
      </c>
      <c r="G3" s="32" t="s">
        <v>79</v>
      </c>
      <c r="H3" s="32" t="s">
        <v>80</v>
      </c>
    </row>
    <row r="4" spans="2:8" x14ac:dyDescent="0.4">
      <c r="B4" s="33">
        <v>1</v>
      </c>
      <c r="C4" s="33" t="s">
        <v>121</v>
      </c>
      <c r="D4" s="37">
        <v>1001</v>
      </c>
      <c r="E4" s="33" t="s">
        <v>81</v>
      </c>
      <c r="F4" s="33" t="s">
        <v>82</v>
      </c>
      <c r="G4" s="33" t="s">
        <v>83</v>
      </c>
      <c r="H4" s="33" t="s">
        <v>84</v>
      </c>
    </row>
    <row r="5" spans="2:8" x14ac:dyDescent="0.4">
      <c r="B5" s="34">
        <v>2</v>
      </c>
      <c r="C5" s="34" t="s">
        <v>122</v>
      </c>
      <c r="D5" s="38">
        <v>1003</v>
      </c>
      <c r="E5" s="34" t="s">
        <v>85</v>
      </c>
      <c r="F5" s="34" t="s">
        <v>86</v>
      </c>
      <c r="G5" s="34" t="s">
        <v>87</v>
      </c>
      <c r="H5" s="34" t="s">
        <v>88</v>
      </c>
    </row>
    <row r="6" spans="2:8" x14ac:dyDescent="0.4">
      <c r="B6" s="34">
        <v>3</v>
      </c>
      <c r="C6" s="34" t="s">
        <v>134</v>
      </c>
      <c r="D6" s="38">
        <v>1004</v>
      </c>
      <c r="E6" s="34" t="s">
        <v>89</v>
      </c>
      <c r="F6" s="34" t="s">
        <v>86</v>
      </c>
      <c r="G6" s="34" t="s">
        <v>90</v>
      </c>
      <c r="H6" s="34" t="s">
        <v>88</v>
      </c>
    </row>
    <row r="7" spans="2:8" x14ac:dyDescent="0.4">
      <c r="B7" s="34">
        <v>4</v>
      </c>
      <c r="C7" s="34" t="s">
        <v>123</v>
      </c>
      <c r="D7" s="38">
        <v>1005</v>
      </c>
      <c r="E7" s="34" t="s">
        <v>91</v>
      </c>
      <c r="F7" s="34" t="s">
        <v>92</v>
      </c>
      <c r="G7" s="34" t="s">
        <v>93</v>
      </c>
      <c r="H7" s="34" t="s">
        <v>94</v>
      </c>
    </row>
    <row r="8" spans="2:8" x14ac:dyDescent="0.4">
      <c r="B8" s="34">
        <v>5</v>
      </c>
      <c r="C8" s="34" t="s">
        <v>135</v>
      </c>
      <c r="D8" s="38">
        <v>1006</v>
      </c>
      <c r="E8" s="34" t="s">
        <v>95</v>
      </c>
      <c r="F8" s="34" t="s">
        <v>86</v>
      </c>
      <c r="G8" s="34" t="s">
        <v>96</v>
      </c>
      <c r="H8" s="34" t="s">
        <v>88</v>
      </c>
    </row>
    <row r="9" spans="2:8" x14ac:dyDescent="0.4">
      <c r="B9" s="34">
        <v>6</v>
      </c>
      <c r="C9" s="34" t="s">
        <v>124</v>
      </c>
      <c r="D9" s="38">
        <v>1007</v>
      </c>
      <c r="E9" s="34" t="s">
        <v>97</v>
      </c>
      <c r="F9" s="34" t="s">
        <v>86</v>
      </c>
      <c r="G9" s="34" t="s">
        <v>98</v>
      </c>
      <c r="H9" s="34" t="s">
        <v>99</v>
      </c>
    </row>
    <row r="10" spans="2:8" x14ac:dyDescent="0.4">
      <c r="B10" s="34">
        <v>7</v>
      </c>
      <c r="C10" s="34" t="s">
        <v>125</v>
      </c>
      <c r="D10" s="38">
        <v>1008</v>
      </c>
      <c r="E10" s="34" t="s">
        <v>100</v>
      </c>
      <c r="F10" s="34" t="s">
        <v>82</v>
      </c>
      <c r="G10" s="34" t="s">
        <v>101</v>
      </c>
      <c r="H10" s="34" t="s">
        <v>84</v>
      </c>
    </row>
    <row r="11" spans="2:8" x14ac:dyDescent="0.4">
      <c r="B11" s="34">
        <v>8</v>
      </c>
      <c r="C11" s="34" t="s">
        <v>126</v>
      </c>
      <c r="D11" s="38">
        <v>1009</v>
      </c>
      <c r="E11" s="34" t="s">
        <v>102</v>
      </c>
      <c r="F11" s="34" t="s">
        <v>82</v>
      </c>
      <c r="G11" s="34" t="s">
        <v>103</v>
      </c>
      <c r="H11" s="34" t="s">
        <v>104</v>
      </c>
    </row>
    <row r="12" spans="2:8" x14ac:dyDescent="0.4">
      <c r="B12" s="34">
        <v>9</v>
      </c>
      <c r="C12" s="34" t="s">
        <v>127</v>
      </c>
      <c r="D12" s="38">
        <v>1010</v>
      </c>
      <c r="E12" s="34" t="s">
        <v>105</v>
      </c>
      <c r="F12" s="34" t="s">
        <v>82</v>
      </c>
      <c r="G12" s="34" t="s">
        <v>106</v>
      </c>
      <c r="H12" s="34" t="s">
        <v>84</v>
      </c>
    </row>
    <row r="13" spans="2:8" x14ac:dyDescent="0.4">
      <c r="B13" s="34">
        <v>10</v>
      </c>
      <c r="C13" s="34" t="s">
        <v>128</v>
      </c>
      <c r="D13" s="38">
        <v>1012</v>
      </c>
      <c r="E13" s="34" t="s">
        <v>107</v>
      </c>
      <c r="F13" s="34" t="s">
        <v>86</v>
      </c>
      <c r="G13" s="34" t="s">
        <v>108</v>
      </c>
      <c r="H13" s="34" t="s">
        <v>88</v>
      </c>
    </row>
    <row r="14" spans="2:8" x14ac:dyDescent="0.4">
      <c r="B14" s="34">
        <v>11</v>
      </c>
      <c r="C14" s="34" t="s">
        <v>129</v>
      </c>
      <c r="D14" s="38">
        <v>1013</v>
      </c>
      <c r="E14" s="34" t="s">
        <v>109</v>
      </c>
      <c r="F14" s="34" t="s">
        <v>86</v>
      </c>
      <c r="G14" s="34" t="s">
        <v>110</v>
      </c>
      <c r="H14" s="34" t="s">
        <v>88</v>
      </c>
    </row>
    <row r="15" spans="2:8" x14ac:dyDescent="0.4">
      <c r="B15" s="34">
        <v>12</v>
      </c>
      <c r="C15" s="34" t="s">
        <v>130</v>
      </c>
      <c r="D15" s="38">
        <v>1014</v>
      </c>
      <c r="E15" s="34" t="s">
        <v>111</v>
      </c>
      <c r="F15" s="34" t="s">
        <v>86</v>
      </c>
      <c r="G15" s="34" t="s">
        <v>112</v>
      </c>
      <c r="H15" s="34" t="s">
        <v>88</v>
      </c>
    </row>
    <row r="16" spans="2:8" x14ac:dyDescent="0.4">
      <c r="B16" s="34">
        <v>13</v>
      </c>
      <c r="C16" s="34" t="s">
        <v>131</v>
      </c>
      <c r="D16" s="38">
        <v>1015</v>
      </c>
      <c r="E16" s="34" t="s">
        <v>113</v>
      </c>
      <c r="F16" s="34" t="s">
        <v>86</v>
      </c>
      <c r="G16" s="34" t="s">
        <v>114</v>
      </c>
      <c r="H16" s="34" t="s">
        <v>115</v>
      </c>
    </row>
    <row r="17" spans="2:8" x14ac:dyDescent="0.4">
      <c r="B17" s="34">
        <v>14</v>
      </c>
      <c r="C17" s="34" t="s">
        <v>132</v>
      </c>
      <c r="D17" s="38">
        <v>1016</v>
      </c>
      <c r="E17" s="34" t="s">
        <v>116</v>
      </c>
      <c r="F17" s="34" t="s">
        <v>86</v>
      </c>
      <c r="G17" s="34" t="s">
        <v>117</v>
      </c>
      <c r="H17" s="34" t="s">
        <v>118</v>
      </c>
    </row>
    <row r="18" spans="2:8" x14ac:dyDescent="0.4">
      <c r="B18" s="34">
        <v>15</v>
      </c>
      <c r="C18" s="34" t="s">
        <v>133</v>
      </c>
      <c r="D18" s="38">
        <v>1017</v>
      </c>
      <c r="E18" s="34" t="s">
        <v>119</v>
      </c>
      <c r="F18" s="34" t="s">
        <v>82</v>
      </c>
      <c r="G18" s="34" t="s">
        <v>120</v>
      </c>
      <c r="H18" s="34" t="s">
        <v>84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9A1AD-63B4-4D50-99EE-AA20E4619845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4" max="4" width="17.25" bestFit="1" customWidth="1"/>
    <col min="5" max="5" width="16.75" bestFit="1" customWidth="1"/>
    <col min="7" max="7" width="9.25" bestFit="1" customWidth="1"/>
    <col min="8" max="8" width="4.625" customWidth="1"/>
    <col min="9" max="9" width="17.25" bestFit="1" customWidth="1"/>
    <col min="10" max="10" width="12.25" bestFit="1" customWidth="1"/>
  </cols>
  <sheetData>
    <row r="1" spans="2:10" ht="24" x14ac:dyDescent="0.4">
      <c r="B1" s="5" t="s">
        <v>136</v>
      </c>
      <c r="G1" s="41">
        <v>43924</v>
      </c>
    </row>
    <row r="2" spans="2:10" x14ac:dyDescent="0.25">
      <c r="I2" s="42" t="s">
        <v>137</v>
      </c>
      <c r="J2" s="49" t="s">
        <v>138</v>
      </c>
    </row>
    <row r="3" spans="2:10" x14ac:dyDescent="0.4">
      <c r="B3" s="43" t="s">
        <v>152</v>
      </c>
      <c r="C3" s="43" t="s">
        <v>139</v>
      </c>
      <c r="D3" s="43" t="s">
        <v>140</v>
      </c>
      <c r="E3" s="43" t="s">
        <v>154</v>
      </c>
      <c r="F3" s="43" t="s">
        <v>141</v>
      </c>
      <c r="G3" s="43" t="s">
        <v>142</v>
      </c>
      <c r="I3" s="45" t="s">
        <v>143</v>
      </c>
      <c r="J3" s="45" t="s">
        <v>144</v>
      </c>
    </row>
    <row r="4" spans="2:10" x14ac:dyDescent="0.4">
      <c r="B4" s="1">
        <v>1</v>
      </c>
      <c r="C4" s="1" t="s">
        <v>137</v>
      </c>
      <c r="D4" s="1" t="s">
        <v>145</v>
      </c>
      <c r="E4" s="1">
        <v>2</v>
      </c>
      <c r="F4" s="12">
        <f ca="1">VLOOKUP(D4,INDIRECT(C4),2,FALSE)</f>
        <v>1500</v>
      </c>
      <c r="G4" s="12">
        <v>3000</v>
      </c>
      <c r="I4" s="1" t="s">
        <v>145</v>
      </c>
      <c r="J4" s="12">
        <v>1500</v>
      </c>
    </row>
    <row r="5" spans="2:10" x14ac:dyDescent="0.4">
      <c r="B5" s="1">
        <v>2</v>
      </c>
      <c r="C5" s="1" t="s">
        <v>146</v>
      </c>
      <c r="D5" s="1" t="s">
        <v>145</v>
      </c>
      <c r="E5" s="1">
        <v>3</v>
      </c>
      <c r="F5" s="12">
        <f t="shared" ref="F5:F13" ca="1" si="0">VLOOKUP(D5,INDIRECT(C5),2,FALSE)</f>
        <v>5000</v>
      </c>
      <c r="G5" s="12">
        <v>15000</v>
      </c>
      <c r="I5" s="1" t="s">
        <v>147</v>
      </c>
      <c r="J5" s="12">
        <v>1700</v>
      </c>
    </row>
    <row r="6" spans="2:10" x14ac:dyDescent="0.4">
      <c r="B6" s="1">
        <v>3</v>
      </c>
      <c r="C6" s="1" t="s">
        <v>137</v>
      </c>
      <c r="D6" s="1" t="s">
        <v>147</v>
      </c>
      <c r="E6" s="1">
        <v>1</v>
      </c>
      <c r="F6" s="12">
        <f t="shared" ca="1" si="0"/>
        <v>1700</v>
      </c>
      <c r="G6" s="12">
        <v>1700</v>
      </c>
      <c r="I6" s="1" t="s">
        <v>148</v>
      </c>
      <c r="J6" s="12">
        <v>1800</v>
      </c>
    </row>
    <row r="7" spans="2:10" x14ac:dyDescent="0.4">
      <c r="B7" s="1">
        <v>4</v>
      </c>
      <c r="C7" s="1" t="s">
        <v>153</v>
      </c>
      <c r="D7" s="1" t="s">
        <v>149</v>
      </c>
      <c r="E7" s="1">
        <v>3</v>
      </c>
      <c r="F7" s="12">
        <f t="shared" ca="1" si="0"/>
        <v>8700</v>
      </c>
      <c r="G7" s="12">
        <v>26100</v>
      </c>
      <c r="I7" s="1" t="s">
        <v>150</v>
      </c>
      <c r="J7" s="12">
        <v>2500</v>
      </c>
    </row>
    <row r="8" spans="2:10" x14ac:dyDescent="0.4">
      <c r="B8" s="1">
        <v>5</v>
      </c>
      <c r="C8" s="1" t="s">
        <v>146</v>
      </c>
      <c r="D8" s="1" t="s">
        <v>151</v>
      </c>
      <c r="E8" s="1">
        <v>5</v>
      </c>
      <c r="F8" s="12">
        <f t="shared" ca="1" si="0"/>
        <v>10000</v>
      </c>
      <c r="G8" s="12">
        <v>50000</v>
      </c>
    </row>
    <row r="9" spans="2:10" x14ac:dyDescent="0.25">
      <c r="B9" s="1">
        <v>6</v>
      </c>
      <c r="C9" s="1" t="s">
        <v>146</v>
      </c>
      <c r="D9" s="1" t="s">
        <v>145</v>
      </c>
      <c r="E9" s="1">
        <v>6</v>
      </c>
      <c r="F9" s="12">
        <f t="shared" ca="1" si="0"/>
        <v>5000</v>
      </c>
      <c r="G9" s="12">
        <v>30000</v>
      </c>
      <c r="I9" s="42" t="s">
        <v>153</v>
      </c>
      <c r="J9" s="48" t="s">
        <v>138</v>
      </c>
    </row>
    <row r="10" spans="2:10" x14ac:dyDescent="0.4">
      <c r="B10" s="1">
        <v>7</v>
      </c>
      <c r="C10" s="1" t="s">
        <v>137</v>
      </c>
      <c r="D10" s="1" t="s">
        <v>150</v>
      </c>
      <c r="E10" s="1">
        <v>2</v>
      </c>
      <c r="F10" s="12">
        <f t="shared" ca="1" si="0"/>
        <v>2500</v>
      </c>
      <c r="G10" s="12">
        <v>5000</v>
      </c>
      <c r="I10" s="46" t="s">
        <v>143</v>
      </c>
      <c r="J10" s="46" t="s">
        <v>144</v>
      </c>
    </row>
    <row r="11" spans="2:10" x14ac:dyDescent="0.4">
      <c r="B11" s="1">
        <v>8</v>
      </c>
      <c r="C11" s="1" t="s">
        <v>153</v>
      </c>
      <c r="D11" s="1" t="s">
        <v>148</v>
      </c>
      <c r="E11" s="1">
        <v>5</v>
      </c>
      <c r="F11" s="12">
        <f t="shared" ca="1" si="0"/>
        <v>6500</v>
      </c>
      <c r="G11" s="12">
        <v>32500</v>
      </c>
      <c r="I11" s="1" t="s">
        <v>145</v>
      </c>
      <c r="J11" s="12">
        <v>5800</v>
      </c>
    </row>
    <row r="12" spans="2:10" x14ac:dyDescent="0.4">
      <c r="B12" s="1">
        <v>9</v>
      </c>
      <c r="C12" s="1" t="s">
        <v>137</v>
      </c>
      <c r="D12" s="1" t="s">
        <v>148</v>
      </c>
      <c r="E12" s="1">
        <v>1</v>
      </c>
      <c r="F12" s="12">
        <f t="shared" ca="1" si="0"/>
        <v>1800</v>
      </c>
      <c r="G12" s="12">
        <v>1800</v>
      </c>
      <c r="I12" s="1" t="s">
        <v>149</v>
      </c>
      <c r="J12" s="12">
        <v>8700</v>
      </c>
    </row>
    <row r="13" spans="2:10" x14ac:dyDescent="0.4">
      <c r="B13" s="1">
        <v>10</v>
      </c>
      <c r="C13" s="1" t="s">
        <v>146</v>
      </c>
      <c r="D13" s="1" t="s">
        <v>147</v>
      </c>
      <c r="E13" s="1">
        <v>4</v>
      </c>
      <c r="F13" s="12">
        <f t="shared" ca="1" si="0"/>
        <v>18500</v>
      </c>
      <c r="G13" s="12">
        <v>74000</v>
      </c>
      <c r="I13" s="1" t="s">
        <v>151</v>
      </c>
      <c r="J13" s="12">
        <v>7600</v>
      </c>
    </row>
    <row r="14" spans="2:10" x14ac:dyDescent="0.4">
      <c r="I14" s="1" t="s">
        <v>148</v>
      </c>
      <c r="J14" s="12">
        <v>6500</v>
      </c>
    </row>
    <row r="15" spans="2:10" x14ac:dyDescent="0.4">
      <c r="I15" s="1" t="s">
        <v>150</v>
      </c>
      <c r="J15" s="12">
        <v>9800</v>
      </c>
    </row>
    <row r="17" spans="9:10" x14ac:dyDescent="0.25">
      <c r="I17" s="42" t="s">
        <v>146</v>
      </c>
      <c r="J17" s="48" t="s">
        <v>138</v>
      </c>
    </row>
    <row r="18" spans="9:10" x14ac:dyDescent="0.4">
      <c r="I18" s="47" t="s">
        <v>143</v>
      </c>
      <c r="J18" s="47" t="s">
        <v>144</v>
      </c>
    </row>
    <row r="19" spans="9:10" x14ac:dyDescent="0.4">
      <c r="I19" s="1" t="s">
        <v>145</v>
      </c>
      <c r="J19" s="12">
        <v>5000</v>
      </c>
    </row>
    <row r="20" spans="9:10" x14ac:dyDescent="0.4">
      <c r="I20" s="1" t="s">
        <v>151</v>
      </c>
      <c r="J20" s="12">
        <v>10000</v>
      </c>
    </row>
    <row r="21" spans="9:10" x14ac:dyDescent="0.4">
      <c r="I21" s="1" t="s">
        <v>147</v>
      </c>
      <c r="J21" s="12">
        <v>18500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A308-E628-49CF-8D43-1606668E0961}">
  <dimension ref="A1:G23"/>
  <sheetViews>
    <sheetView workbookViewId="0"/>
  </sheetViews>
  <sheetFormatPr defaultRowHeight="18.75" x14ac:dyDescent="0.4"/>
  <cols>
    <col min="2" max="2" width="11.5" bestFit="1" customWidth="1"/>
    <col min="4" max="4" width="25.375" bestFit="1" customWidth="1"/>
    <col min="5" max="5" width="4.625" customWidth="1"/>
    <col min="6" max="6" width="13" bestFit="1" customWidth="1"/>
  </cols>
  <sheetData>
    <row r="1" spans="1:7" ht="24.75" thickBot="1" x14ac:dyDescent="0.45">
      <c r="A1" s="5" t="s">
        <v>215</v>
      </c>
      <c r="F1" s="5" t="s">
        <v>158</v>
      </c>
    </row>
    <row r="2" spans="1:7" ht="20.25" thickTop="1" thickBot="1" x14ac:dyDescent="0.45">
      <c r="A2" s="50" t="s">
        <v>214</v>
      </c>
      <c r="B2" s="50" t="s">
        <v>155</v>
      </c>
      <c r="C2" s="50" t="s">
        <v>156</v>
      </c>
      <c r="D2" s="50" t="s">
        <v>157</v>
      </c>
      <c r="F2" s="51" t="str">
        <f ca="1">VLOOKUP(RANDBETWEEN(A3,A23),A3:B23,2,FALSE)</f>
        <v>作田 裕次郎</v>
      </c>
      <c r="G2" s="52" t="s">
        <v>162</v>
      </c>
    </row>
    <row r="3" spans="1:7" ht="19.5" thickTop="1" x14ac:dyDescent="0.4">
      <c r="A3" s="1">
        <v>1</v>
      </c>
      <c r="B3" s="1" t="s">
        <v>159</v>
      </c>
      <c r="C3" s="1" t="s">
        <v>160</v>
      </c>
      <c r="D3" s="1" t="s">
        <v>161</v>
      </c>
    </row>
    <row r="4" spans="1:7" x14ac:dyDescent="0.4">
      <c r="A4" s="1">
        <v>2</v>
      </c>
      <c r="B4" s="1" t="s">
        <v>163</v>
      </c>
      <c r="C4" s="1" t="s">
        <v>160</v>
      </c>
      <c r="D4" s="1" t="s">
        <v>164</v>
      </c>
    </row>
    <row r="5" spans="1:7" x14ac:dyDescent="0.4">
      <c r="A5" s="1">
        <v>3</v>
      </c>
      <c r="B5" s="1" t="s">
        <v>165</v>
      </c>
      <c r="C5" s="1" t="s">
        <v>166</v>
      </c>
      <c r="D5" s="1" t="s">
        <v>167</v>
      </c>
    </row>
    <row r="6" spans="1:7" x14ac:dyDescent="0.4">
      <c r="A6" s="1">
        <v>4</v>
      </c>
      <c r="B6" s="1" t="s">
        <v>168</v>
      </c>
      <c r="C6" s="1" t="s">
        <v>160</v>
      </c>
      <c r="D6" s="1" t="s">
        <v>169</v>
      </c>
    </row>
    <row r="7" spans="1:7" x14ac:dyDescent="0.4">
      <c r="A7" s="1">
        <v>5</v>
      </c>
      <c r="B7" s="1" t="s">
        <v>170</v>
      </c>
      <c r="C7" s="1" t="s">
        <v>160</v>
      </c>
      <c r="D7" s="1" t="s">
        <v>171</v>
      </c>
    </row>
    <row r="8" spans="1:7" x14ac:dyDescent="0.4">
      <c r="A8" s="1">
        <v>6</v>
      </c>
      <c r="B8" s="1" t="s">
        <v>172</v>
      </c>
      <c r="C8" s="1" t="s">
        <v>173</v>
      </c>
      <c r="D8" s="1" t="s">
        <v>174</v>
      </c>
    </row>
    <row r="9" spans="1:7" x14ac:dyDescent="0.4">
      <c r="A9" s="1">
        <v>7</v>
      </c>
      <c r="B9" s="1" t="s">
        <v>175</v>
      </c>
      <c r="C9" s="1" t="s">
        <v>176</v>
      </c>
      <c r="D9" s="1" t="s">
        <v>177</v>
      </c>
    </row>
    <row r="10" spans="1:7" x14ac:dyDescent="0.4">
      <c r="A10" s="1">
        <v>8</v>
      </c>
      <c r="B10" s="1" t="s">
        <v>178</v>
      </c>
      <c r="C10" s="1" t="s">
        <v>160</v>
      </c>
      <c r="D10" s="1" t="s">
        <v>179</v>
      </c>
    </row>
    <row r="11" spans="1:7" x14ac:dyDescent="0.4">
      <c r="A11" s="1">
        <v>9</v>
      </c>
      <c r="B11" s="1" t="s">
        <v>180</v>
      </c>
      <c r="C11" s="1" t="s">
        <v>181</v>
      </c>
      <c r="D11" s="1" t="s">
        <v>182</v>
      </c>
    </row>
    <row r="12" spans="1:7" x14ac:dyDescent="0.4">
      <c r="A12" s="1">
        <v>10</v>
      </c>
      <c r="B12" s="1" t="s">
        <v>183</v>
      </c>
      <c r="C12" s="1" t="s">
        <v>184</v>
      </c>
      <c r="D12" s="1" t="s">
        <v>185</v>
      </c>
    </row>
    <row r="13" spans="1:7" x14ac:dyDescent="0.4">
      <c r="A13" s="1">
        <v>11</v>
      </c>
      <c r="B13" s="1" t="s">
        <v>186</v>
      </c>
      <c r="C13" s="1" t="s">
        <v>187</v>
      </c>
      <c r="D13" s="1" t="s">
        <v>188</v>
      </c>
    </row>
    <row r="14" spans="1:7" x14ac:dyDescent="0.4">
      <c r="A14" s="1">
        <v>12</v>
      </c>
      <c r="B14" s="1" t="s">
        <v>189</v>
      </c>
      <c r="C14" s="1" t="s">
        <v>187</v>
      </c>
      <c r="D14" s="1" t="s">
        <v>190</v>
      </c>
    </row>
    <row r="15" spans="1:7" x14ac:dyDescent="0.4">
      <c r="A15" s="1">
        <v>13</v>
      </c>
      <c r="B15" s="1" t="s">
        <v>191</v>
      </c>
      <c r="C15" s="1" t="s">
        <v>192</v>
      </c>
      <c r="D15" s="1" t="s">
        <v>193</v>
      </c>
    </row>
    <row r="16" spans="1:7" x14ac:dyDescent="0.4">
      <c r="A16" s="1">
        <v>14</v>
      </c>
      <c r="B16" s="1" t="s">
        <v>194</v>
      </c>
      <c r="C16" s="1" t="s">
        <v>195</v>
      </c>
      <c r="D16" s="1" t="s">
        <v>196</v>
      </c>
    </row>
    <row r="17" spans="1:4" x14ac:dyDescent="0.4">
      <c r="A17" s="1">
        <v>15</v>
      </c>
      <c r="B17" s="1" t="s">
        <v>197</v>
      </c>
      <c r="C17" s="1" t="s">
        <v>181</v>
      </c>
      <c r="D17" s="1" t="s">
        <v>198</v>
      </c>
    </row>
    <row r="18" spans="1:4" x14ac:dyDescent="0.4">
      <c r="A18" s="1">
        <v>16</v>
      </c>
      <c r="B18" s="1" t="s">
        <v>199</v>
      </c>
      <c r="C18" s="1" t="s">
        <v>176</v>
      </c>
      <c r="D18" s="1" t="s">
        <v>200</v>
      </c>
    </row>
    <row r="19" spans="1:4" x14ac:dyDescent="0.4">
      <c r="A19" s="1">
        <v>17</v>
      </c>
      <c r="B19" s="1" t="s">
        <v>201</v>
      </c>
      <c r="C19" s="1" t="s">
        <v>202</v>
      </c>
      <c r="D19" s="1" t="s">
        <v>203</v>
      </c>
    </row>
    <row r="20" spans="1:4" x14ac:dyDescent="0.4">
      <c r="A20" s="1">
        <v>18</v>
      </c>
      <c r="B20" s="1" t="s">
        <v>204</v>
      </c>
      <c r="C20" s="1" t="s">
        <v>202</v>
      </c>
      <c r="D20" s="1" t="s">
        <v>205</v>
      </c>
    </row>
    <row r="21" spans="1:4" x14ac:dyDescent="0.4">
      <c r="A21" s="1">
        <v>19</v>
      </c>
      <c r="B21" s="1" t="s">
        <v>206</v>
      </c>
      <c r="C21" s="1" t="s">
        <v>207</v>
      </c>
      <c r="D21" s="1" t="s">
        <v>208</v>
      </c>
    </row>
    <row r="22" spans="1:4" x14ac:dyDescent="0.4">
      <c r="A22" s="1">
        <v>20</v>
      </c>
      <c r="B22" s="1" t="s">
        <v>209</v>
      </c>
      <c r="C22" s="1" t="s">
        <v>210</v>
      </c>
      <c r="D22" s="1" t="s">
        <v>211</v>
      </c>
    </row>
    <row r="23" spans="1:4" x14ac:dyDescent="0.4">
      <c r="A23" s="1">
        <v>21</v>
      </c>
      <c r="B23" s="1" t="s">
        <v>212</v>
      </c>
      <c r="C23" s="1" t="s">
        <v>192</v>
      </c>
      <c r="D23" s="1" t="s">
        <v>213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0D15-E07A-4373-9395-20E90A8A095C}">
  <dimension ref="A1:J12"/>
  <sheetViews>
    <sheetView workbookViewId="0"/>
  </sheetViews>
  <sheetFormatPr defaultRowHeight="18.75" x14ac:dyDescent="0.4"/>
  <cols>
    <col min="1" max="1" width="9.25" bestFit="1" customWidth="1"/>
    <col min="2" max="3" width="13" bestFit="1" customWidth="1"/>
    <col min="5" max="5" width="10.625" customWidth="1"/>
    <col min="6" max="6" width="4.625" customWidth="1"/>
    <col min="7" max="7" width="5.625" customWidth="1"/>
    <col min="8" max="8" width="13" bestFit="1" customWidth="1"/>
    <col min="9" max="9" width="11" bestFit="1" customWidth="1"/>
    <col min="10" max="10" width="13" bestFit="1" customWidth="1"/>
  </cols>
  <sheetData>
    <row r="1" spans="1:10" ht="24" x14ac:dyDescent="0.4">
      <c r="A1" s="5" t="s">
        <v>216</v>
      </c>
    </row>
    <row r="2" spans="1:10" x14ac:dyDescent="0.4">
      <c r="G2" t="s">
        <v>217</v>
      </c>
    </row>
    <row r="3" spans="1:10" x14ac:dyDescent="0.4">
      <c r="A3" s="53" t="s">
        <v>218</v>
      </c>
      <c r="B3" s="53" t="s">
        <v>219</v>
      </c>
      <c r="C3" s="53" t="s">
        <v>220</v>
      </c>
      <c r="D3" s="53" t="s">
        <v>221</v>
      </c>
      <c r="E3" s="53" t="s">
        <v>222</v>
      </c>
      <c r="G3" s="55" t="s">
        <v>219</v>
      </c>
      <c r="H3" s="50" t="s">
        <v>223</v>
      </c>
      <c r="I3" s="50" t="s">
        <v>226</v>
      </c>
      <c r="J3" s="50" t="s">
        <v>249</v>
      </c>
    </row>
    <row r="4" spans="1:10" x14ac:dyDescent="0.4">
      <c r="A4" s="56">
        <v>43924</v>
      </c>
      <c r="B4" t="s">
        <v>223</v>
      </c>
      <c r="C4" t="s">
        <v>224</v>
      </c>
      <c r="D4" s="54">
        <v>19500</v>
      </c>
      <c r="E4" t="s">
        <v>225</v>
      </c>
      <c r="G4" s="73" t="s">
        <v>220</v>
      </c>
      <c r="H4" s="1" t="s">
        <v>224</v>
      </c>
      <c r="I4" s="1" t="s">
        <v>229</v>
      </c>
      <c r="J4" s="1" t="s">
        <v>230</v>
      </c>
    </row>
    <row r="5" spans="1:10" x14ac:dyDescent="0.4">
      <c r="A5" s="56">
        <v>43924</v>
      </c>
      <c r="B5" t="s">
        <v>226</v>
      </c>
      <c r="C5" t="s">
        <v>227</v>
      </c>
      <c r="D5" s="54">
        <v>25400</v>
      </c>
      <c r="E5" t="s">
        <v>228</v>
      </c>
      <c r="G5" s="74"/>
      <c r="H5" s="1" t="s">
        <v>232</v>
      </c>
      <c r="I5" s="1" t="s">
        <v>227</v>
      </c>
      <c r="J5" s="1" t="s">
        <v>233</v>
      </c>
    </row>
    <row r="6" spans="1:10" x14ac:dyDescent="0.4">
      <c r="A6" s="56">
        <v>43924</v>
      </c>
      <c r="B6" t="s">
        <v>249</v>
      </c>
      <c r="C6" t="s">
        <v>230</v>
      </c>
      <c r="D6" s="54">
        <v>8300</v>
      </c>
      <c r="E6" t="s">
        <v>231</v>
      </c>
      <c r="G6" s="74"/>
      <c r="H6" s="1" t="s">
        <v>250</v>
      </c>
      <c r="I6" s="1" t="s">
        <v>235</v>
      </c>
      <c r="J6" s="1" t="s">
        <v>236</v>
      </c>
    </row>
    <row r="7" spans="1:10" x14ac:dyDescent="0.4">
      <c r="A7" s="56">
        <v>43924</v>
      </c>
      <c r="B7" t="s">
        <v>223</v>
      </c>
      <c r="C7" t="s">
        <v>250</v>
      </c>
      <c r="D7" s="54">
        <v>11500</v>
      </c>
      <c r="E7" t="s">
        <v>234</v>
      </c>
      <c r="G7" s="75"/>
      <c r="H7" s="1" t="s">
        <v>251</v>
      </c>
      <c r="I7" s="1" t="s">
        <v>237</v>
      </c>
      <c r="J7" s="1" t="s">
        <v>252</v>
      </c>
    </row>
    <row r="8" spans="1:10" x14ac:dyDescent="0.4">
      <c r="A8" s="56">
        <v>43924</v>
      </c>
      <c r="B8" t="s">
        <v>223</v>
      </c>
      <c r="C8" t="s">
        <v>232</v>
      </c>
      <c r="D8" s="54">
        <v>6480</v>
      </c>
      <c r="E8" t="s">
        <v>234</v>
      </c>
      <c r="G8" s="73" t="s">
        <v>222</v>
      </c>
      <c r="H8" s="1" t="s">
        <v>225</v>
      </c>
      <c r="I8" s="1" t="s">
        <v>239</v>
      </c>
      <c r="J8" s="1" t="s">
        <v>231</v>
      </c>
    </row>
    <row r="9" spans="1:10" x14ac:dyDescent="0.4">
      <c r="A9" s="56">
        <v>43924</v>
      </c>
      <c r="B9" t="s">
        <v>226</v>
      </c>
      <c r="C9" t="s">
        <v>235</v>
      </c>
      <c r="D9" s="54">
        <v>12500</v>
      </c>
      <c r="E9" t="s">
        <v>238</v>
      </c>
      <c r="G9" s="74"/>
      <c r="H9" s="1" t="s">
        <v>241</v>
      </c>
      <c r="I9" s="1" t="s">
        <v>242</v>
      </c>
      <c r="J9" s="1" t="s">
        <v>243</v>
      </c>
    </row>
    <row r="10" spans="1:10" x14ac:dyDescent="0.4">
      <c r="A10" s="56">
        <v>43924</v>
      </c>
      <c r="B10" t="s">
        <v>249</v>
      </c>
      <c r="C10" t="s">
        <v>233</v>
      </c>
      <c r="D10" s="54">
        <v>9980</v>
      </c>
      <c r="E10" t="s">
        <v>240</v>
      </c>
      <c r="G10" s="74"/>
      <c r="H10" s="1" t="s">
        <v>234</v>
      </c>
      <c r="I10" s="1" t="s">
        <v>228</v>
      </c>
      <c r="J10" s="1" t="s">
        <v>244</v>
      </c>
    </row>
    <row r="11" spans="1:10" x14ac:dyDescent="0.4">
      <c r="A11" s="56">
        <v>43924</v>
      </c>
      <c r="B11" t="s">
        <v>226</v>
      </c>
      <c r="C11" t="s">
        <v>227</v>
      </c>
      <c r="D11" s="54">
        <v>6520</v>
      </c>
      <c r="E11" t="s">
        <v>239</v>
      </c>
      <c r="G11" s="74"/>
      <c r="H11" s="1" t="s">
        <v>245</v>
      </c>
      <c r="I11" s="1" t="s">
        <v>238</v>
      </c>
      <c r="J11" s="1" t="s">
        <v>240</v>
      </c>
    </row>
    <row r="12" spans="1:10" x14ac:dyDescent="0.4">
      <c r="A12" s="56">
        <v>43924</v>
      </c>
      <c r="B12" t="s">
        <v>249</v>
      </c>
      <c r="C12" t="s">
        <v>236</v>
      </c>
      <c r="D12" s="54">
        <v>13600</v>
      </c>
      <c r="E12" t="s">
        <v>244</v>
      </c>
      <c r="G12" s="75"/>
      <c r="H12" s="1" t="s">
        <v>246</v>
      </c>
      <c r="I12" s="1" t="s">
        <v>247</v>
      </c>
      <c r="J12" s="1" t="s">
        <v>248</v>
      </c>
    </row>
  </sheetData>
  <mergeCells count="2">
    <mergeCell ref="G4:G7"/>
    <mergeCell ref="G8:G12"/>
  </mergeCells>
  <phoneticPr fontId="2"/>
  <dataValidations count="2">
    <dataValidation type="list" allowBlank="1" showInputMessage="1" showErrorMessage="1" sqref="C4:C12" xr:uid="{8CBFA6F8-6297-4656-9B5E-2DE99AABC689}">
      <formula1>INDIRECT(B4)</formula1>
    </dataValidation>
    <dataValidation type="list" allowBlank="1" showInputMessage="1" showErrorMessage="1" sqref="E4:E12" xr:uid="{6353C8BE-98A3-4CE9-A4E2-BF6FA6D45ADE}">
      <formula1>INDIRECT(B4&amp;"担当")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E6C6-7D2E-4D5D-B2CA-D5A3D4C21287}">
  <dimension ref="B1:I12"/>
  <sheetViews>
    <sheetView workbookViewId="0"/>
  </sheetViews>
  <sheetFormatPr defaultRowHeight="18.75" x14ac:dyDescent="0.4"/>
  <cols>
    <col min="1" max="1" width="2.625" customWidth="1"/>
    <col min="2" max="2" width="18.625" customWidth="1"/>
    <col min="4" max="4" width="11" bestFit="1" customWidth="1"/>
    <col min="5" max="5" width="4.625" customWidth="1"/>
    <col min="6" max="7" width="10.625" customWidth="1"/>
    <col min="8" max="8" width="3.625" customWidth="1"/>
    <col min="9" max="9" width="23.5" bestFit="1" customWidth="1"/>
  </cols>
  <sheetData>
    <row r="1" spans="2:9" ht="24" x14ac:dyDescent="0.4">
      <c r="B1" s="5" t="s">
        <v>253</v>
      </c>
    </row>
    <row r="3" spans="2:9" x14ac:dyDescent="0.4">
      <c r="B3" s="57" t="s">
        <v>254</v>
      </c>
      <c r="C3" s="57" t="s">
        <v>255</v>
      </c>
      <c r="D3" s="57" t="s">
        <v>256</v>
      </c>
      <c r="F3" s="76" t="s">
        <v>255</v>
      </c>
      <c r="G3" s="77"/>
      <c r="H3" s="76" t="s">
        <v>256</v>
      </c>
      <c r="I3" s="77"/>
    </row>
    <row r="4" spans="2:9" x14ac:dyDescent="0.4">
      <c r="B4" s="1" t="s">
        <v>257</v>
      </c>
      <c r="C4" s="12">
        <v>4561</v>
      </c>
      <c r="D4" s="1">
        <f>MATCH(C4,$F$4:$F$6,1)</f>
        <v>1</v>
      </c>
      <c r="F4" s="1">
        <v>0</v>
      </c>
      <c r="G4" s="1" t="s">
        <v>258</v>
      </c>
      <c r="H4" s="1">
        <v>1</v>
      </c>
      <c r="I4" s="1" t="s">
        <v>259</v>
      </c>
    </row>
    <row r="5" spans="2:9" x14ac:dyDescent="0.4">
      <c r="B5" s="1" t="s">
        <v>260</v>
      </c>
      <c r="C5" s="12">
        <v>5941</v>
      </c>
      <c r="D5" s="1">
        <f t="shared" ref="D5:D12" si="0">MATCH(C5,$F$4:$F$6,1)</f>
        <v>2</v>
      </c>
      <c r="F5" s="1">
        <v>5000</v>
      </c>
      <c r="G5" s="1" t="s">
        <v>261</v>
      </c>
      <c r="H5" s="1">
        <v>2</v>
      </c>
      <c r="I5" s="1" t="s">
        <v>262</v>
      </c>
    </row>
    <row r="6" spans="2:9" x14ac:dyDescent="0.4">
      <c r="B6" s="1" t="s">
        <v>263</v>
      </c>
      <c r="C6" s="12">
        <v>6891</v>
      </c>
      <c r="D6" s="1">
        <f t="shared" si="0"/>
        <v>2</v>
      </c>
      <c r="F6" s="1">
        <v>8000</v>
      </c>
      <c r="G6" s="1" t="s">
        <v>264</v>
      </c>
      <c r="H6" s="1">
        <v>3</v>
      </c>
      <c r="I6" s="1" t="s">
        <v>265</v>
      </c>
    </row>
    <row r="7" spans="2:9" x14ac:dyDescent="0.4">
      <c r="B7" s="1" t="s">
        <v>266</v>
      </c>
      <c r="C7" s="12">
        <v>11286</v>
      </c>
      <c r="D7" s="1">
        <f t="shared" si="0"/>
        <v>3</v>
      </c>
    </row>
    <row r="8" spans="2:9" x14ac:dyDescent="0.4">
      <c r="B8" s="1" t="s">
        <v>267</v>
      </c>
      <c r="C8" s="12">
        <v>7850</v>
      </c>
      <c r="D8" s="1">
        <f t="shared" si="0"/>
        <v>2</v>
      </c>
    </row>
    <row r="9" spans="2:9" x14ac:dyDescent="0.4">
      <c r="B9" s="1" t="s">
        <v>268</v>
      </c>
      <c r="C9" s="12">
        <v>6805</v>
      </c>
      <c r="D9" s="1">
        <f t="shared" si="0"/>
        <v>2</v>
      </c>
    </row>
    <row r="10" spans="2:9" x14ac:dyDescent="0.4">
      <c r="B10" s="1" t="s">
        <v>269</v>
      </c>
      <c r="C10" s="12">
        <v>10152</v>
      </c>
      <c r="D10" s="1">
        <f t="shared" si="0"/>
        <v>3</v>
      </c>
    </row>
    <row r="11" spans="2:9" x14ac:dyDescent="0.4">
      <c r="B11" s="1" t="s">
        <v>270</v>
      </c>
      <c r="C11" s="12">
        <v>8920</v>
      </c>
      <c r="D11" s="1">
        <f t="shared" si="0"/>
        <v>3</v>
      </c>
    </row>
    <row r="12" spans="2:9" x14ac:dyDescent="0.4">
      <c r="B12" s="1" t="s">
        <v>271</v>
      </c>
      <c r="C12" s="12">
        <v>9645</v>
      </c>
      <c r="D12" s="1">
        <f t="shared" si="0"/>
        <v>3</v>
      </c>
    </row>
  </sheetData>
  <mergeCells count="2">
    <mergeCell ref="H3:I3"/>
    <mergeCell ref="F3:G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6-1</vt:lpstr>
      <vt:lpstr>6-2</vt:lpstr>
      <vt:lpstr>6-3</vt:lpstr>
      <vt:lpstr>6-4</vt:lpstr>
      <vt:lpstr>顧客リスト</vt:lpstr>
      <vt:lpstr>6-5</vt:lpstr>
      <vt:lpstr>6-6</vt:lpstr>
      <vt:lpstr>6-7</vt:lpstr>
      <vt:lpstr>6-8</vt:lpstr>
      <vt:lpstr>6-9</vt:lpstr>
      <vt:lpstr>'6-7'!アメニティー</vt:lpstr>
      <vt:lpstr>'6-7'!アメニティー担当</vt:lpstr>
      <vt:lpstr>'6-5'!はがき</vt:lpstr>
      <vt:lpstr>'6-7'!健康飲料</vt:lpstr>
      <vt:lpstr>'6-7'!健康飲料担当</vt:lpstr>
      <vt:lpstr>'6-7'!健康食品</vt:lpstr>
      <vt:lpstr>'6-7'!健康食品担当</vt:lpstr>
      <vt:lpstr>'6-5'!封筒</vt:lpstr>
      <vt:lpstr>'6-5'!名刺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2020-03-01T23:12:59Z</dcterms:created>
  <dcterms:modified xsi:type="dcterms:W3CDTF">2020-03-30T08:20:23Z</dcterms:modified>
</cp:coreProperties>
</file>