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会員リスト" sheetId="1" r:id="rId1"/>
    <sheet name="地区コード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6" i="1" l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H5" i="1"/>
  <c r="G5" i="1"/>
  <c r="E5" i="1"/>
  <c r="F2" i="1"/>
  <c r="C6" i="1"/>
  <c r="C10" i="1"/>
  <c r="C14" i="1"/>
  <c r="C7" i="1"/>
  <c r="C11" i="1"/>
  <c r="C8" i="1"/>
  <c r="C12" i="1"/>
  <c r="C9" i="1"/>
  <c r="C13" i="1"/>
  <c r="C5" i="1"/>
  <c r="E13" i="1" l="1"/>
  <c r="E9" i="1"/>
  <c r="E12" i="1"/>
  <c r="E8" i="1"/>
  <c r="E11" i="1"/>
  <c r="E7" i="1"/>
  <c r="E14" i="1"/>
  <c r="E10" i="1"/>
  <c r="E6" i="1"/>
</calcChain>
</file>

<file path=xl/sharedStrings.xml><?xml version="1.0" encoding="utf-8"?>
<sst xmlns="http://schemas.openxmlformats.org/spreadsheetml/2006/main" count="35" uniqueCount="35">
  <si>
    <t>会員リスト</t>
    <rPh sb="0" eb="2">
      <t>カイイン</t>
    </rPh>
    <phoneticPr fontId="2"/>
  </si>
  <si>
    <t>現在の会員数</t>
    <rPh sb="0" eb="2">
      <t>ゲンザイ</t>
    </rPh>
    <rPh sb="3" eb="5">
      <t>カイイン</t>
    </rPh>
    <rPh sb="5" eb="6">
      <t>スウ</t>
    </rPh>
    <phoneticPr fontId="2"/>
  </si>
  <si>
    <t>現在</t>
    <rPh sb="0" eb="2">
      <t>ゲンザイ</t>
    </rPh>
    <phoneticPr fontId="2"/>
  </si>
  <si>
    <t>会員番号</t>
    <rPh sb="0" eb="2">
      <t>カイイン</t>
    </rPh>
    <rPh sb="2" eb="4">
      <t>バンゴウ</t>
    </rPh>
    <phoneticPr fontId="4"/>
  </si>
  <si>
    <t>氏名</t>
    <rPh sb="0" eb="2">
      <t>シメイ</t>
    </rPh>
    <phoneticPr fontId="4"/>
  </si>
  <si>
    <t>フリガナ</t>
    <phoneticPr fontId="2"/>
  </si>
  <si>
    <t>入会日</t>
    <rPh sb="0" eb="2">
      <t>ニュウカイ</t>
    </rPh>
    <rPh sb="2" eb="3">
      <t>ビ</t>
    </rPh>
    <phoneticPr fontId="4"/>
  </si>
  <si>
    <t>継続月数</t>
    <rPh sb="0" eb="2">
      <t>ケイゾク</t>
    </rPh>
    <rPh sb="2" eb="3">
      <t>ツキ</t>
    </rPh>
    <rPh sb="3" eb="4">
      <t>スウ</t>
    </rPh>
    <phoneticPr fontId="4"/>
  </si>
  <si>
    <t>地区コード</t>
    <rPh sb="0" eb="2">
      <t>チク</t>
    </rPh>
    <phoneticPr fontId="4"/>
  </si>
  <si>
    <t>地区</t>
    <rPh sb="0" eb="2">
      <t>チク</t>
    </rPh>
    <phoneticPr fontId="4"/>
  </si>
  <si>
    <t>担当</t>
    <rPh sb="0" eb="2">
      <t>タントウ</t>
    </rPh>
    <phoneticPr fontId="4"/>
  </si>
  <si>
    <t>小野田　奈緒</t>
    <rPh sb="0" eb="3">
      <t>オノダ</t>
    </rPh>
    <rPh sb="4" eb="6">
      <t>ナオ</t>
    </rPh>
    <phoneticPr fontId="4"/>
  </si>
  <si>
    <t>新田　理江</t>
    <rPh sb="0" eb="2">
      <t>ニッタ</t>
    </rPh>
    <rPh sb="3" eb="5">
      <t>リエ</t>
    </rPh>
    <phoneticPr fontId="4"/>
  </si>
  <si>
    <t>辻井　聖子</t>
    <rPh sb="0" eb="2">
      <t>ツジイ</t>
    </rPh>
    <rPh sb="3" eb="5">
      <t>セイコ</t>
    </rPh>
    <phoneticPr fontId="4"/>
  </si>
  <si>
    <t>今村　まゆ</t>
    <rPh sb="0" eb="2">
      <t>イマムラ</t>
    </rPh>
    <phoneticPr fontId="4"/>
  </si>
  <si>
    <t>松村　文代</t>
    <rPh sb="0" eb="2">
      <t>マツムラ</t>
    </rPh>
    <rPh sb="3" eb="5">
      <t>フミヨ</t>
    </rPh>
    <phoneticPr fontId="4"/>
  </si>
  <si>
    <t>岩本　好江</t>
    <rPh sb="0" eb="2">
      <t>イワモト</t>
    </rPh>
    <rPh sb="3" eb="5">
      <t>ヨシエ</t>
    </rPh>
    <phoneticPr fontId="4"/>
  </si>
  <si>
    <t>高田　みゆき</t>
    <rPh sb="0" eb="2">
      <t>タカダ</t>
    </rPh>
    <phoneticPr fontId="4"/>
  </si>
  <si>
    <t>舟木　香奈子</t>
    <rPh sb="0" eb="2">
      <t>フナキ</t>
    </rPh>
    <rPh sb="3" eb="6">
      <t>カナコ</t>
    </rPh>
    <phoneticPr fontId="4"/>
  </si>
  <si>
    <t>鈴木　明子</t>
    <rPh sb="0" eb="2">
      <t>スズキ</t>
    </rPh>
    <rPh sb="3" eb="5">
      <t>アキコ</t>
    </rPh>
    <phoneticPr fontId="4"/>
  </si>
  <si>
    <t>岡山　奈津</t>
    <rPh sb="0" eb="2">
      <t>オカヤマ</t>
    </rPh>
    <rPh sb="3" eb="5">
      <t>ナツ</t>
    </rPh>
    <phoneticPr fontId="4"/>
  </si>
  <si>
    <t>地区コード表</t>
    <rPh sb="0" eb="2">
      <t>チク</t>
    </rPh>
    <rPh sb="5" eb="6">
      <t>ヒョウ</t>
    </rPh>
    <phoneticPr fontId="2"/>
  </si>
  <si>
    <t>地区コード</t>
    <rPh sb="0" eb="2">
      <t>チク</t>
    </rPh>
    <phoneticPr fontId="2"/>
  </si>
  <si>
    <t>担当</t>
    <rPh sb="0" eb="2">
      <t>タントウ</t>
    </rPh>
    <phoneticPr fontId="2"/>
  </si>
  <si>
    <t>地区</t>
    <rPh sb="0" eb="2">
      <t>チク</t>
    </rPh>
    <phoneticPr fontId="2"/>
  </si>
  <si>
    <t>中区</t>
    <rPh sb="0" eb="2">
      <t>ナカク</t>
    </rPh>
    <phoneticPr fontId="2"/>
  </si>
  <si>
    <t>北区</t>
    <rPh sb="0" eb="2">
      <t>キタク</t>
    </rPh>
    <phoneticPr fontId="2"/>
  </si>
  <si>
    <t>南区</t>
    <rPh sb="0" eb="2">
      <t>ミナミク</t>
    </rPh>
    <phoneticPr fontId="2"/>
  </si>
  <si>
    <t>東区</t>
    <rPh sb="0" eb="2">
      <t>ヒガシク</t>
    </rPh>
    <phoneticPr fontId="2"/>
  </si>
  <si>
    <t>西区</t>
    <rPh sb="0" eb="2">
      <t>ニシク</t>
    </rPh>
    <phoneticPr fontId="2"/>
  </si>
  <si>
    <t>米山</t>
    <rPh sb="0" eb="2">
      <t>ヨネヤマ</t>
    </rPh>
    <phoneticPr fontId="2"/>
  </si>
  <si>
    <t>平田</t>
    <rPh sb="0" eb="2">
      <t>ヒラタ</t>
    </rPh>
    <phoneticPr fontId="2"/>
  </si>
  <si>
    <t>飯田</t>
    <rPh sb="0" eb="2">
      <t>イイダ</t>
    </rPh>
    <phoneticPr fontId="2"/>
  </si>
  <si>
    <t>宮元</t>
    <rPh sb="0" eb="2">
      <t>ミヤモト</t>
    </rPh>
    <phoneticPr fontId="2"/>
  </si>
  <si>
    <t>沢木</t>
    <rPh sb="0" eb="2">
      <t>サワキ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</si>
</sst>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&quot;　名&quot;"/>
    <numFmt numFmtId="177" formatCode="0&quot;か月&quot;"/>
  </numFmts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4" fontId="0" fillId="0" borderId="0" xfId="0" applyNumberFormat="1">
      <alignment vertical="center"/>
    </xf>
    <xf numFmtId="177" fontId="0" fillId="0" borderId="1" xfId="0" applyNumberFormat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8.75" x14ac:dyDescent="0.4"/>
  <cols>
    <col min="2" max="5" width="16.625" customWidth="1"/>
    <col min="6" max="6" width="10.625" customWidth="1"/>
    <col min="7" max="7" width="11.375" bestFit="1" customWidth="1"/>
  </cols>
  <sheetData>
    <row r="1" spans="1:8" ht="30" x14ac:dyDescent="0.4">
      <c r="A1" s="1" t="s">
        <v>0</v>
      </c>
    </row>
    <row r="2" spans="1:8" ht="19.5" thickBot="1" x14ac:dyDescent="0.45">
      <c r="E2" s="2" t="s">
        <v>1</v>
      </c>
      <c r="F2" s="16">
        <f>COUNT(A5:A14)</f>
        <v>10</v>
      </c>
      <c r="G2" s="17">
        <f ca="1">TODAY()</f>
        <v>43055</v>
      </c>
      <c r="H2" t="s">
        <v>2</v>
      </c>
    </row>
    <row r="4" spans="1:8" ht="19.5" thickBot="1" x14ac:dyDescent="0.4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spans="1:8" ht="19.5" thickTop="1" x14ac:dyDescent="0.4">
      <c r="A5" s="5">
        <v>1001</v>
      </c>
      <c r="B5" s="5" t="s">
        <v>11</v>
      </c>
      <c r="C5" s="5" t="str">
        <f>PHONETIC(B5)</f>
        <v>オノダ　ナオ</v>
      </c>
      <c r="D5" s="6">
        <v>42551</v>
      </c>
      <c r="E5" s="18">
        <f ca="1">DATEDIF(D5,$G$2,"m")</f>
        <v>16</v>
      </c>
      <c r="F5" s="5">
        <v>30</v>
      </c>
      <c r="G5" s="5" t="str">
        <f>HLOOKUP($F5,地区コード!$B$3:$F$5,2,FALSE)</f>
        <v>南区</v>
      </c>
      <c r="H5" s="5" t="str">
        <f>HLOOKUP($F5,地区コード!$B$3:$F$5,3,FALSE)</f>
        <v>飯田</v>
      </c>
    </row>
    <row r="6" spans="1:8" x14ac:dyDescent="0.4">
      <c r="A6" s="3">
        <v>1002</v>
      </c>
      <c r="B6" s="3" t="s">
        <v>12</v>
      </c>
      <c r="C6" s="5" t="str">
        <f t="shared" ref="C6:C14" si="0">PHONETIC(B6)</f>
        <v>ニッタ　リエ</v>
      </c>
      <c r="D6" s="4">
        <v>42610</v>
      </c>
      <c r="E6" s="18">
        <f t="shared" ref="E6:E14" ca="1" si="1">DATEDIF(D6,$G$2,"m")</f>
        <v>14</v>
      </c>
      <c r="F6" s="3">
        <v>50</v>
      </c>
      <c r="G6" s="5" t="str">
        <f>HLOOKUP($F6,地区コード!$B$3:$F$5,2,FALSE)</f>
        <v>西区</v>
      </c>
      <c r="H6" s="5" t="str">
        <f>HLOOKUP($F6,地区コード!$B$3:$F$5,3,FALSE)</f>
        <v>沢木</v>
      </c>
    </row>
    <row r="7" spans="1:8" x14ac:dyDescent="0.4">
      <c r="A7" s="3">
        <v>1003</v>
      </c>
      <c r="B7" s="3" t="s">
        <v>13</v>
      </c>
      <c r="C7" s="5" t="str">
        <f t="shared" si="0"/>
        <v>ツジイ　セイコ</v>
      </c>
      <c r="D7" s="4">
        <v>42658</v>
      </c>
      <c r="E7" s="18">
        <f t="shared" ca="1" si="1"/>
        <v>13</v>
      </c>
      <c r="F7" s="3">
        <v>10</v>
      </c>
      <c r="G7" s="5" t="str">
        <f>HLOOKUP($F7,地区コード!$B$3:$F$5,2,FALSE)</f>
        <v>中区</v>
      </c>
      <c r="H7" s="5" t="str">
        <f>HLOOKUP($F7,地区コード!$B$3:$F$5,3,FALSE)</f>
        <v>米山</v>
      </c>
    </row>
    <row r="8" spans="1:8" x14ac:dyDescent="0.4">
      <c r="A8" s="3">
        <v>1004</v>
      </c>
      <c r="B8" s="3" t="s">
        <v>14</v>
      </c>
      <c r="C8" s="5" t="str">
        <f t="shared" si="0"/>
        <v>イマムラ　マユ</v>
      </c>
      <c r="D8" s="4">
        <v>42705</v>
      </c>
      <c r="E8" s="18">
        <f t="shared" ca="1" si="1"/>
        <v>11</v>
      </c>
      <c r="F8" s="3">
        <v>20</v>
      </c>
      <c r="G8" s="5" t="str">
        <f>HLOOKUP($F8,地区コード!$B$3:$F$5,2,FALSE)</f>
        <v>北区</v>
      </c>
      <c r="H8" s="5" t="str">
        <f>HLOOKUP($F8,地区コード!$B$3:$F$5,3,FALSE)</f>
        <v>平田</v>
      </c>
    </row>
    <row r="9" spans="1:8" x14ac:dyDescent="0.4">
      <c r="A9" s="3">
        <v>1005</v>
      </c>
      <c r="B9" s="3" t="s">
        <v>15</v>
      </c>
      <c r="C9" s="5" t="str">
        <f t="shared" si="0"/>
        <v>マツムラ　フミヨ</v>
      </c>
      <c r="D9" s="4">
        <v>42776</v>
      </c>
      <c r="E9" s="18">
        <f t="shared" ca="1" si="1"/>
        <v>9</v>
      </c>
      <c r="F9" s="3">
        <v>40</v>
      </c>
      <c r="G9" s="5" t="str">
        <f>HLOOKUP($F9,地区コード!$B$3:$F$5,2,FALSE)</f>
        <v>東区</v>
      </c>
      <c r="H9" s="5" t="str">
        <f>HLOOKUP($F9,地区コード!$B$3:$F$5,3,FALSE)</f>
        <v>宮元</v>
      </c>
    </row>
    <row r="10" spans="1:8" x14ac:dyDescent="0.4">
      <c r="A10" s="3">
        <v>1006</v>
      </c>
      <c r="B10" s="3" t="s">
        <v>16</v>
      </c>
      <c r="C10" s="5" t="str">
        <f t="shared" si="0"/>
        <v>イワモト　ヨシエ</v>
      </c>
      <c r="D10" s="4">
        <v>42837</v>
      </c>
      <c r="E10" s="18">
        <f t="shared" ca="1" si="1"/>
        <v>7</v>
      </c>
      <c r="F10" s="3">
        <v>50</v>
      </c>
      <c r="G10" s="5" t="str">
        <f>HLOOKUP($F10,地区コード!$B$3:$F$5,2,FALSE)</f>
        <v>西区</v>
      </c>
      <c r="H10" s="5" t="str">
        <f>HLOOKUP($F10,地区コード!$B$3:$F$5,3,FALSE)</f>
        <v>沢木</v>
      </c>
    </row>
    <row r="11" spans="1:8" x14ac:dyDescent="0.4">
      <c r="A11" s="3">
        <v>1007</v>
      </c>
      <c r="B11" s="3" t="s">
        <v>17</v>
      </c>
      <c r="C11" s="5" t="str">
        <f t="shared" si="0"/>
        <v>タカダ　ミユキ</v>
      </c>
      <c r="D11" s="4">
        <v>42880</v>
      </c>
      <c r="E11" s="18">
        <f t="shared" ca="1" si="1"/>
        <v>5</v>
      </c>
      <c r="F11" s="3">
        <v>50</v>
      </c>
      <c r="G11" s="5" t="str">
        <f>HLOOKUP($F11,地区コード!$B$3:$F$5,2,FALSE)</f>
        <v>西区</v>
      </c>
      <c r="H11" s="5" t="str">
        <f>HLOOKUP($F11,地区コード!$B$3:$F$5,3,FALSE)</f>
        <v>沢木</v>
      </c>
    </row>
    <row r="12" spans="1:8" x14ac:dyDescent="0.4">
      <c r="A12" s="3">
        <v>1008</v>
      </c>
      <c r="B12" s="3" t="s">
        <v>18</v>
      </c>
      <c r="C12" s="5" t="str">
        <f t="shared" si="0"/>
        <v>フナキ　カナコ</v>
      </c>
      <c r="D12" s="4">
        <v>42891</v>
      </c>
      <c r="E12" s="18">
        <f t="shared" ca="1" si="1"/>
        <v>5</v>
      </c>
      <c r="F12" s="3">
        <v>40</v>
      </c>
      <c r="G12" s="5" t="str">
        <f>HLOOKUP($F12,地区コード!$B$3:$F$5,2,FALSE)</f>
        <v>東区</v>
      </c>
      <c r="H12" s="5" t="str">
        <f>HLOOKUP($F12,地区コード!$B$3:$F$5,3,FALSE)</f>
        <v>宮元</v>
      </c>
    </row>
    <row r="13" spans="1:8" x14ac:dyDescent="0.4">
      <c r="A13" s="3">
        <v>1009</v>
      </c>
      <c r="B13" s="3" t="s">
        <v>19</v>
      </c>
      <c r="C13" s="5" t="str">
        <f t="shared" si="0"/>
        <v>スズキ　アキコ</v>
      </c>
      <c r="D13" s="4">
        <v>42934</v>
      </c>
      <c r="E13" s="18">
        <f t="shared" ca="1" si="1"/>
        <v>3</v>
      </c>
      <c r="F13" s="3">
        <v>30</v>
      </c>
      <c r="G13" s="5" t="str">
        <f>HLOOKUP($F13,地区コード!$B$3:$F$5,2,FALSE)</f>
        <v>南区</v>
      </c>
      <c r="H13" s="5" t="str">
        <f>HLOOKUP($F13,地区コード!$B$3:$F$5,3,FALSE)</f>
        <v>飯田</v>
      </c>
    </row>
    <row r="14" spans="1:8" x14ac:dyDescent="0.4">
      <c r="A14" s="3">
        <v>1010</v>
      </c>
      <c r="B14" s="3" t="s">
        <v>20</v>
      </c>
      <c r="C14" s="5" t="str">
        <f t="shared" si="0"/>
        <v>オカヤマ　ナツ</v>
      </c>
      <c r="D14" s="4">
        <v>42983</v>
      </c>
      <c r="E14" s="18">
        <f t="shared" ca="1" si="1"/>
        <v>2</v>
      </c>
      <c r="F14" s="3">
        <v>20</v>
      </c>
      <c r="G14" s="5" t="str">
        <f>HLOOKUP($F14,地区コード!$B$3:$F$5,2,FALSE)</f>
        <v>北区</v>
      </c>
      <c r="H14" s="5" t="str">
        <f>HLOOKUP($F14,地区コード!$B$3:$F$5,3,FALSE)</f>
        <v>平田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8.75" x14ac:dyDescent="0.4"/>
  <cols>
    <col min="1" max="1" width="10.625" customWidth="1"/>
  </cols>
  <sheetData>
    <row r="1" spans="1:6" ht="30" x14ac:dyDescent="0.4">
      <c r="A1" s="1" t="s">
        <v>21</v>
      </c>
    </row>
    <row r="2" spans="1:6" ht="19.5" thickBot="1" x14ac:dyDescent="0.45"/>
    <row r="3" spans="1:6" x14ac:dyDescent="0.4">
      <c r="A3" s="13" t="s">
        <v>22</v>
      </c>
      <c r="B3" s="8">
        <v>10</v>
      </c>
      <c r="C3" s="8">
        <v>20</v>
      </c>
      <c r="D3" s="8">
        <v>30</v>
      </c>
      <c r="E3" s="8">
        <v>40</v>
      </c>
      <c r="F3" s="9">
        <v>50</v>
      </c>
    </row>
    <row r="4" spans="1:6" x14ac:dyDescent="0.4">
      <c r="A4" s="14" t="s">
        <v>24</v>
      </c>
      <c r="B4" s="3" t="s">
        <v>25</v>
      </c>
      <c r="C4" s="3" t="s">
        <v>26</v>
      </c>
      <c r="D4" s="3" t="s">
        <v>27</v>
      </c>
      <c r="E4" s="3" t="s">
        <v>28</v>
      </c>
      <c r="F4" s="10" t="s">
        <v>29</v>
      </c>
    </row>
    <row r="5" spans="1:6" ht="19.5" thickBot="1" x14ac:dyDescent="0.45">
      <c r="A5" s="15" t="s">
        <v>23</v>
      </c>
      <c r="B5" s="11" t="s">
        <v>30</v>
      </c>
      <c r="C5" s="11" t="s">
        <v>31</v>
      </c>
      <c r="D5" s="11" t="s">
        <v>32</v>
      </c>
      <c r="E5" s="11" t="s">
        <v>33</v>
      </c>
      <c r="F5" s="12" t="s">
        <v>34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会員リスト</vt:lpstr>
      <vt:lpstr>地区コード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2017-10-16T02:19:23Z</dcterms:created>
  <dcterms:modified xsi:type="dcterms:W3CDTF">2017-11-15T23:56:10Z</dcterms:modified>
</cp:coreProperties>
</file>