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24000" windowHeight="13920"/>
  </bookViews>
  <sheets>
    <sheet name="講座開催状況" sheetId="1" r:id="rId1"/>
    <sheet name="講座一覧" sheetId="2" r:id="rId2"/>
    <sheet name="ピボットグラフ" sheetId="4" r:id="rId3"/>
    <sheet name="ピボットテーブル" sheetId="3" r:id="rId4"/>
  </sheets>
  <definedNames>
    <definedName name="_xlnm._FilterDatabase" localSheetId="0" hidden="1">講座開催状況!$A$3:$J$50</definedName>
    <definedName name="NativeTimeline_開催日">#N/A</definedName>
    <definedName name="スライサー_ジャンル">#N/A</definedName>
  </definedNames>
  <calcPr calcId="171027"/>
  <pivotCaches>
    <pivotCache cacheId="0" r:id="rId5"/>
  </pivotCaches>
  <fileRecoveryPr autoRecover="0"/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7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I5" i="1" s="1"/>
  <c r="G5" i="1"/>
  <c r="J5" i="1" s="1"/>
  <c r="D6" i="1"/>
  <c r="E6" i="1"/>
  <c r="F6" i="1"/>
  <c r="I6" i="1" s="1"/>
  <c r="G6" i="1"/>
  <c r="J6" i="1" s="1"/>
  <c r="D7" i="1"/>
  <c r="E7" i="1"/>
  <c r="F7" i="1"/>
  <c r="I7" i="1" s="1"/>
  <c r="G7" i="1"/>
  <c r="J7" i="1" s="1"/>
  <c r="D8" i="1"/>
  <c r="E8" i="1"/>
  <c r="F8" i="1"/>
  <c r="I8" i="1" s="1"/>
  <c r="G8" i="1"/>
  <c r="J8" i="1" s="1"/>
  <c r="D9" i="1"/>
  <c r="E9" i="1"/>
  <c r="F9" i="1"/>
  <c r="I9" i="1" s="1"/>
  <c r="G9" i="1"/>
  <c r="J9" i="1" s="1"/>
  <c r="D10" i="1"/>
  <c r="E10" i="1"/>
  <c r="F10" i="1"/>
  <c r="I10" i="1" s="1"/>
  <c r="G10" i="1"/>
  <c r="J10" i="1" s="1"/>
  <c r="D11" i="1"/>
  <c r="E11" i="1"/>
  <c r="F11" i="1"/>
  <c r="I11" i="1" s="1"/>
  <c r="G11" i="1"/>
  <c r="J11" i="1" s="1"/>
  <c r="D12" i="1"/>
  <c r="E12" i="1"/>
  <c r="F12" i="1"/>
  <c r="I12" i="1" s="1"/>
  <c r="G12" i="1"/>
  <c r="J12" i="1" s="1"/>
  <c r="D13" i="1"/>
  <c r="E13" i="1"/>
  <c r="F13" i="1"/>
  <c r="I13" i="1" s="1"/>
  <c r="G13" i="1"/>
  <c r="J13" i="1" s="1"/>
  <c r="D14" i="1"/>
  <c r="E14" i="1"/>
  <c r="F14" i="1"/>
  <c r="I14" i="1" s="1"/>
  <c r="G14" i="1"/>
  <c r="J14" i="1" s="1"/>
  <c r="D15" i="1"/>
  <c r="E15" i="1"/>
  <c r="F15" i="1"/>
  <c r="I15" i="1" s="1"/>
  <c r="G15" i="1"/>
  <c r="J15" i="1" s="1"/>
  <c r="D16" i="1"/>
  <c r="E16" i="1"/>
  <c r="F16" i="1"/>
  <c r="I16" i="1" s="1"/>
  <c r="G16" i="1"/>
  <c r="J16" i="1" s="1"/>
  <c r="D17" i="1"/>
  <c r="E17" i="1"/>
  <c r="F17" i="1"/>
  <c r="I17" i="1" s="1"/>
  <c r="G17" i="1"/>
  <c r="J17" i="1" s="1"/>
  <c r="D18" i="1"/>
  <c r="E18" i="1"/>
  <c r="F18" i="1"/>
  <c r="I18" i="1" s="1"/>
  <c r="G18" i="1"/>
  <c r="J18" i="1" s="1"/>
  <c r="D19" i="1"/>
  <c r="E19" i="1"/>
  <c r="F19" i="1"/>
  <c r="I19" i="1" s="1"/>
  <c r="G19" i="1"/>
  <c r="J19" i="1" s="1"/>
  <c r="D20" i="1"/>
  <c r="E20" i="1"/>
  <c r="F20" i="1"/>
  <c r="I20" i="1" s="1"/>
  <c r="G20" i="1"/>
  <c r="J20" i="1" s="1"/>
  <c r="D21" i="1"/>
  <c r="E21" i="1"/>
  <c r="F21" i="1"/>
  <c r="I21" i="1" s="1"/>
  <c r="G21" i="1"/>
  <c r="J21" i="1" s="1"/>
  <c r="D22" i="1"/>
  <c r="E22" i="1"/>
  <c r="F22" i="1"/>
  <c r="I22" i="1" s="1"/>
  <c r="G22" i="1"/>
  <c r="J22" i="1" s="1"/>
  <c r="D23" i="1"/>
  <c r="E23" i="1"/>
  <c r="F23" i="1"/>
  <c r="I23" i="1" s="1"/>
  <c r="G23" i="1"/>
  <c r="J23" i="1" s="1"/>
  <c r="D24" i="1"/>
  <c r="E24" i="1"/>
  <c r="F24" i="1"/>
  <c r="I24" i="1" s="1"/>
  <c r="G24" i="1"/>
  <c r="J24" i="1" s="1"/>
  <c r="D25" i="1"/>
  <c r="E25" i="1"/>
  <c r="F25" i="1"/>
  <c r="I25" i="1" s="1"/>
  <c r="G25" i="1"/>
  <c r="J25" i="1" s="1"/>
  <c r="D26" i="1"/>
  <c r="E26" i="1"/>
  <c r="F26" i="1"/>
  <c r="I26" i="1" s="1"/>
  <c r="G26" i="1"/>
  <c r="J26" i="1" s="1"/>
  <c r="D27" i="1"/>
  <c r="E27" i="1"/>
  <c r="F27" i="1"/>
  <c r="I27" i="1" s="1"/>
  <c r="G27" i="1"/>
  <c r="J27" i="1" s="1"/>
  <c r="D28" i="1"/>
  <c r="E28" i="1"/>
  <c r="F28" i="1"/>
  <c r="I28" i="1" s="1"/>
  <c r="G28" i="1"/>
  <c r="J28" i="1" s="1"/>
  <c r="D29" i="1"/>
  <c r="E29" i="1"/>
  <c r="F29" i="1"/>
  <c r="I29" i="1" s="1"/>
  <c r="G29" i="1"/>
  <c r="J29" i="1" s="1"/>
  <c r="D30" i="1"/>
  <c r="E30" i="1"/>
  <c r="F30" i="1"/>
  <c r="I30" i="1" s="1"/>
  <c r="G30" i="1"/>
  <c r="J30" i="1" s="1"/>
  <c r="D31" i="1"/>
  <c r="E31" i="1"/>
  <c r="F31" i="1"/>
  <c r="I31" i="1" s="1"/>
  <c r="G31" i="1"/>
  <c r="J31" i="1" s="1"/>
  <c r="D32" i="1"/>
  <c r="E32" i="1"/>
  <c r="F32" i="1"/>
  <c r="I32" i="1" s="1"/>
  <c r="G32" i="1"/>
  <c r="J32" i="1" s="1"/>
  <c r="D33" i="1"/>
  <c r="E33" i="1"/>
  <c r="F33" i="1"/>
  <c r="I33" i="1" s="1"/>
  <c r="G33" i="1"/>
  <c r="J33" i="1" s="1"/>
  <c r="D34" i="1"/>
  <c r="E34" i="1"/>
  <c r="F34" i="1"/>
  <c r="I34" i="1" s="1"/>
  <c r="G34" i="1"/>
  <c r="J34" i="1" s="1"/>
  <c r="D35" i="1"/>
  <c r="E35" i="1"/>
  <c r="F35" i="1"/>
  <c r="I35" i="1" s="1"/>
  <c r="G35" i="1"/>
  <c r="J35" i="1" s="1"/>
  <c r="D36" i="1"/>
  <c r="E36" i="1"/>
  <c r="F36" i="1"/>
  <c r="I36" i="1" s="1"/>
  <c r="G36" i="1"/>
  <c r="J36" i="1" s="1"/>
  <c r="D37" i="1"/>
  <c r="E37" i="1"/>
  <c r="F37" i="1"/>
  <c r="I37" i="1" s="1"/>
  <c r="G37" i="1"/>
  <c r="J37" i="1" s="1"/>
  <c r="D38" i="1"/>
  <c r="E38" i="1"/>
  <c r="F38" i="1"/>
  <c r="I38" i="1" s="1"/>
  <c r="G38" i="1"/>
  <c r="J38" i="1" s="1"/>
  <c r="D39" i="1"/>
  <c r="E39" i="1"/>
  <c r="F39" i="1"/>
  <c r="I39" i="1" s="1"/>
  <c r="G39" i="1"/>
  <c r="J39" i="1" s="1"/>
  <c r="D40" i="1"/>
  <c r="E40" i="1"/>
  <c r="F40" i="1"/>
  <c r="I40" i="1" s="1"/>
  <c r="G40" i="1"/>
  <c r="J40" i="1" s="1"/>
  <c r="D41" i="1"/>
  <c r="E41" i="1"/>
  <c r="F41" i="1"/>
  <c r="I41" i="1" s="1"/>
  <c r="G41" i="1"/>
  <c r="J41" i="1" s="1"/>
  <c r="D42" i="1"/>
  <c r="E42" i="1"/>
  <c r="F42" i="1"/>
  <c r="I42" i="1" s="1"/>
  <c r="G42" i="1"/>
  <c r="J42" i="1" s="1"/>
  <c r="D43" i="1"/>
  <c r="E43" i="1"/>
  <c r="F43" i="1"/>
  <c r="I43" i="1" s="1"/>
  <c r="G43" i="1"/>
  <c r="J43" i="1" s="1"/>
  <c r="D44" i="1"/>
  <c r="E44" i="1"/>
  <c r="F44" i="1"/>
  <c r="I44" i="1" s="1"/>
  <c r="G44" i="1"/>
  <c r="J44" i="1" s="1"/>
  <c r="D45" i="1"/>
  <c r="E45" i="1"/>
  <c r="F45" i="1"/>
  <c r="I45" i="1" s="1"/>
  <c r="G45" i="1"/>
  <c r="J45" i="1" s="1"/>
  <c r="D46" i="1"/>
  <c r="E46" i="1"/>
  <c r="F46" i="1"/>
  <c r="I46" i="1" s="1"/>
  <c r="G46" i="1"/>
  <c r="J46" i="1" s="1"/>
  <c r="D47" i="1"/>
  <c r="E47" i="1"/>
  <c r="F47" i="1"/>
  <c r="I47" i="1" s="1"/>
  <c r="G47" i="1"/>
  <c r="J47" i="1" s="1"/>
  <c r="D48" i="1"/>
  <c r="E48" i="1"/>
  <c r="F48" i="1"/>
  <c r="I48" i="1" s="1"/>
  <c r="G48" i="1"/>
  <c r="J48" i="1" s="1"/>
  <c r="D49" i="1"/>
  <c r="E49" i="1"/>
  <c r="F49" i="1"/>
  <c r="I49" i="1" s="1"/>
  <c r="G49" i="1"/>
  <c r="J49" i="1" s="1"/>
  <c r="D50" i="1"/>
  <c r="E50" i="1"/>
  <c r="F50" i="1"/>
  <c r="I50" i="1" s="1"/>
  <c r="G50" i="1"/>
  <c r="J50" i="1" s="1"/>
  <c r="G4" i="1"/>
  <c r="J4" i="1" s="1"/>
  <c r="F4" i="1"/>
  <c r="I4" i="1" s="1"/>
  <c r="E4" i="1"/>
  <c r="D4" i="1"/>
</calcChain>
</file>

<file path=xl/sharedStrings.xml><?xml version="1.0" encoding="utf-8"?>
<sst xmlns="http://schemas.openxmlformats.org/spreadsheetml/2006/main" count="97" uniqueCount="48">
  <si>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2"/>
  </si>
  <si>
    <t>受付番号</t>
    <rPh sb="0" eb="2">
      <t>ウケツケ</t>
    </rPh>
    <rPh sb="2" eb="4">
      <t>バンゴウ</t>
    </rPh>
    <phoneticPr fontId="2"/>
  </si>
  <si>
    <t>開催日</t>
    <rPh sb="0" eb="3">
      <t>カイサイビ</t>
    </rPh>
    <phoneticPr fontId="2"/>
  </si>
  <si>
    <t>講座番号</t>
    <rPh sb="0" eb="2">
      <t>コウザ</t>
    </rPh>
    <rPh sb="2" eb="4">
      <t>バンゴウ</t>
    </rPh>
    <phoneticPr fontId="2"/>
  </si>
  <si>
    <t>ジャンル</t>
    <phoneticPr fontId="2"/>
  </si>
  <si>
    <t>講座名</t>
    <rPh sb="0" eb="2">
      <t>コウザ</t>
    </rPh>
    <rPh sb="2" eb="3">
      <t>メイ</t>
    </rPh>
    <phoneticPr fontId="2"/>
  </si>
  <si>
    <t>定員</t>
    <rPh sb="0" eb="2">
      <t>テイイン</t>
    </rPh>
    <phoneticPr fontId="2"/>
  </si>
  <si>
    <t>受講費</t>
    <rPh sb="0" eb="2">
      <t>ジュコウ</t>
    </rPh>
    <rPh sb="2" eb="3">
      <t>ヒ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</si>
  <si>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</si>
  <si>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</si>
  <si>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金額</t>
    <rPh sb="0" eb="2">
      <t>キンガク</t>
    </rPh>
    <phoneticPr fontId="2"/>
  </si>
  <si>
    <t>講座一覧</t>
    <rPh sb="0" eb="2">
      <t>コウザ</t>
    </rPh>
    <rPh sb="2" eb="4">
      <t>イチラン</t>
    </rPh>
    <phoneticPr fontId="2"/>
  </si>
  <si>
    <t>ジャンル</t>
    <phoneticPr fontId="2"/>
  </si>
  <si>
    <t>E1001</t>
  </si>
  <si>
    <t>E1001</t>
    <phoneticPr fontId="2"/>
  </si>
  <si>
    <t>E1002</t>
  </si>
  <si>
    <t>E1002</t>
    <phoneticPr fontId="2"/>
  </si>
  <si>
    <t>C1005</t>
  </si>
  <si>
    <t>C1005</t>
    <phoneticPr fontId="2"/>
  </si>
  <si>
    <t>C1007</t>
  </si>
  <si>
    <t>C1007</t>
    <phoneticPr fontId="2"/>
  </si>
  <si>
    <t>H1001</t>
  </si>
  <si>
    <t>H1001</t>
    <phoneticPr fontId="2"/>
  </si>
  <si>
    <t>H1002</t>
  </si>
  <si>
    <t>H1002</t>
    <phoneticPr fontId="2"/>
  </si>
  <si>
    <t>趣味</t>
    <rPh sb="0" eb="2">
      <t>シュミ</t>
    </rPh>
    <phoneticPr fontId="2"/>
  </si>
  <si>
    <t>E2001</t>
  </si>
  <si>
    <t>E2001</t>
    <phoneticPr fontId="2"/>
  </si>
  <si>
    <t>料理</t>
    <rPh sb="0" eb="2">
      <t>リョウリ</t>
    </rPh>
    <phoneticPr fontId="2"/>
  </si>
  <si>
    <t>健康</t>
    <rPh sb="0" eb="2">
      <t>ケンコウ</t>
    </rPh>
    <phoneticPr fontId="2"/>
  </si>
  <si>
    <t>オリジナル苔玉づくり</t>
    <rPh sb="5" eb="6">
      <t>コケ</t>
    </rPh>
    <rPh sb="6" eb="7">
      <t>ダマ</t>
    </rPh>
    <phoneticPr fontId="2"/>
  </si>
  <si>
    <t>オリジナル石鹸づくり</t>
    <rPh sb="5" eb="7">
      <t>セッケン</t>
    </rPh>
    <phoneticPr fontId="2"/>
  </si>
  <si>
    <t>はじめての一眼レフ</t>
    <rPh sb="5" eb="7">
      <t>イチガン</t>
    </rPh>
    <phoneticPr fontId="2"/>
  </si>
  <si>
    <t>楽しい家庭料理</t>
    <rPh sb="0" eb="1">
      <t>タノ</t>
    </rPh>
    <rPh sb="3" eb="5">
      <t>カテイ</t>
    </rPh>
    <rPh sb="5" eb="7">
      <t>リョウリ</t>
    </rPh>
    <phoneticPr fontId="2"/>
  </si>
  <si>
    <t>ヘルシー薬膳料理</t>
    <rPh sb="4" eb="6">
      <t>ヤクゼン</t>
    </rPh>
    <rPh sb="6" eb="8">
      <t>リョウリ</t>
    </rPh>
    <phoneticPr fontId="2"/>
  </si>
  <si>
    <t>リラックスヨガ</t>
    <phoneticPr fontId="2"/>
  </si>
  <si>
    <t>モーニング太極拳</t>
    <rPh sb="5" eb="8">
      <t>タイキョクケン</t>
    </rPh>
    <phoneticPr fontId="2"/>
  </si>
  <si>
    <t>行ラベル</t>
  </si>
  <si>
    <t>オリジナル石鹸づくり</t>
  </si>
  <si>
    <t>オリジナル苔玉づくり</t>
  </si>
  <si>
    <t>はじめての一眼レフ</t>
  </si>
  <si>
    <t>ヘルシー薬膳料理</t>
  </si>
  <si>
    <t>楽しい家庭料理</t>
  </si>
  <si>
    <t>総計</t>
  </si>
  <si>
    <t>列ラベル</t>
  </si>
  <si>
    <t>4月</t>
  </si>
  <si>
    <t>5月</t>
  </si>
  <si>
    <t>合計 / 受講者数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</si>
</sst>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14" fontId="0" fillId="0" borderId="3" xfId="0" applyNumberFormat="1" applyBorder="1">
      <alignment vertical="center"/>
    </xf>
    <xf numFmtId="14" fontId="0" fillId="0" borderId="1" xfId="0" applyNumberFormat="1" applyBorder="1">
      <alignment vertical="center"/>
    </xf>
    <xf numFmtId="6" fontId="0" fillId="0" borderId="3" xfId="1" applyFont="1" applyBorder="1">
      <alignment vertical="center"/>
    </xf>
    <xf numFmtId="9" fontId="0" fillId="0" borderId="3" xfId="2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microsoft.com/office/2011/relationships/timelineCache" Target="timelineCaches/timeline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[Lesson88.xlsx]ピボットテーブル!ピボットテーブル1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ピボットテーブル!$B$3:$B$5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ピボットテーブル!$A$6:$A$11</c:f>
              <c:strCache>
                <c:ptCount val="5"/>
                <c:pt idx="0">
                  <c:v>オリジナル石鹸づくり</c:v>
                </c:pt>
                <c:pt idx="1">
                  <c:v>オリジナル苔玉づくり</c:v>
                </c:pt>
                <c:pt idx="2">
                  <c:v>はじめての一眼レフ</c:v>
                </c:pt>
                <c:pt idx="3">
                  <c:v>ヘルシー薬膳料理</c:v>
                </c:pt>
                <c:pt idx="4">
                  <c:v>楽しい家庭料理</c:v>
                </c:pt>
              </c:strCache>
            </c:strRef>
          </c:cat>
          <c:val>
            <c:numRef>
              <c:f>ピボットテーブル!$B$6:$B$11</c:f>
              <c:numCache>
                <c:formatCode>#,##0_ </c:formatCode>
                <c:ptCount val="5"/>
                <c:pt idx="0">
                  <c:v>85</c:v>
                </c:pt>
                <c:pt idx="1">
                  <c:v>41</c:v>
                </c:pt>
                <c:pt idx="2">
                  <c:v>63</c:v>
                </c:pt>
                <c:pt idx="3">
                  <c:v>130</c:v>
                </c:pt>
                <c:pt idx="4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E-4F7D-9142-57029969E1BF}"/>
            </c:ext>
          </c:extLst>
        </c:ser>
        <c:ser>
          <c:idx val="1"/>
          <c:order val="1"/>
          <c:tx>
            <c:strRef>
              <c:f>ピボットテーブル!$C$3:$C$5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ピボットテーブル!$A$6:$A$11</c:f>
              <c:strCache>
                <c:ptCount val="5"/>
                <c:pt idx="0">
                  <c:v>オリジナル石鹸づくり</c:v>
                </c:pt>
                <c:pt idx="1">
                  <c:v>オリジナル苔玉づくり</c:v>
                </c:pt>
                <c:pt idx="2">
                  <c:v>はじめての一眼レフ</c:v>
                </c:pt>
                <c:pt idx="3">
                  <c:v>ヘルシー薬膳料理</c:v>
                </c:pt>
                <c:pt idx="4">
                  <c:v>楽しい家庭料理</c:v>
                </c:pt>
              </c:strCache>
            </c:strRef>
          </c:cat>
          <c:val>
            <c:numRef>
              <c:f>ピボットテーブル!$C$6:$C$11</c:f>
              <c:numCache>
                <c:formatCode>#,##0_ </c:formatCode>
                <c:ptCount val="5"/>
                <c:pt idx="0">
                  <c:v>54</c:v>
                </c:pt>
                <c:pt idx="1">
                  <c:v>54</c:v>
                </c:pt>
                <c:pt idx="2">
                  <c:v>128</c:v>
                </c:pt>
                <c:pt idx="3">
                  <c:v>93</c:v>
                </c:pt>
                <c:pt idx="4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E-4F7D-9142-57029969E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4045487"/>
        <c:axId val="1203387407"/>
      </c:barChart>
      <c:catAx>
        <c:axId val="1124045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3387407"/>
        <c:crosses val="autoZero"/>
        <c:auto val="1"/>
        <c:lblAlgn val="ctr"/>
        <c:lblOffset val="100"/>
        <c:noMultiLvlLbl val="0"/>
      </c:catAx>
      <c:valAx>
        <c:axId val="120338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4045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CA4BA0C-BB2E-404B-A6A0-76A75585E2F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2</xdr:row>
      <xdr:rowOff>9525</xdr:rowOff>
    </xdr:from>
    <xdr:to>
      <xdr:col>8</xdr:col>
      <xdr:colOff>485775</xdr:colOff>
      <xdr:row>13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ジャンル">
              <a:extLst>
                <a:ext uri="{FF2B5EF4-FFF2-40B4-BE49-F238E27FC236}">
                  <a16:creationId xmlns:a16="http://schemas.microsoft.com/office/drawing/2014/main" id="{F8A1AE4B-87A8-4162-A26C-AC0DC996249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ジャンル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00575" y="4857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676275</xdr:colOff>
      <xdr:row>12</xdr:row>
      <xdr:rowOff>9525</xdr:rowOff>
    </xdr:from>
    <xdr:to>
      <xdr:col>5</xdr:col>
      <xdr:colOff>9525</xdr:colOff>
      <xdr:row>18</xdr:row>
      <xdr:rowOff>171450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開催日">
              <a:extLst>
                <a:ext uri="{FF2B5EF4-FFF2-40B4-BE49-F238E27FC236}">
                  <a16:creationId xmlns:a16="http://schemas.microsoft.com/office/drawing/2014/main" id="{F140573E-8150-45A2-BAC2-231F506D446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開催日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6275" y="2867025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055.390427546299" createdVersion="6" refreshedVersion="6" minRefreshableVersion="3" recordCount="47">
  <cacheSource type="worksheet">
    <worksheetSource ref="A3:J50" sheet="講座開催状況"/>
  </cacheSource>
  <cacheFields count="11">
    <cacheField name="受付番号" numFmtId="0">
      <sharedItems containsSemiMixedTypes="0" containsString="0" containsNumber="1" containsInteger="1" minValue="1" maxValue="47"/>
    </cacheField>
    <cacheField name="開催日" numFmtId="14">
      <sharedItems containsSemiMixedTypes="0" containsNonDate="0" containsDate="1" containsString="0" minDate="2018-04-01T00:00:00" maxDate="2018-06-07T00:00:00" count="31">
        <d v="2018-04-01T00:00:00"/>
        <d v="2018-04-02T00:00:00"/>
        <d v="2018-04-04T00:00:00"/>
        <d v="2018-04-06T00:00:00"/>
        <d v="2018-04-08T00:00:00"/>
        <d v="2018-04-12T00:00:00"/>
        <d v="2018-04-13T00:00:00"/>
        <d v="2018-04-16T00:00:00"/>
        <d v="2018-04-18T00:00:00"/>
        <d v="2018-04-19T00:00:00"/>
        <d v="2018-04-20T00:00:00"/>
        <d v="2018-04-22T00:00:00"/>
        <d v="2018-04-23T00:00:00"/>
        <d v="2018-04-26T00:00:00"/>
        <d v="2018-04-29T00:00:00"/>
        <d v="2018-05-01T00:00:00"/>
        <d v="2018-05-05T00:00:00"/>
        <d v="2018-05-06T00:00:00"/>
        <d v="2018-05-08T00:00:00"/>
        <d v="2018-05-12T00:00:00"/>
        <d v="2018-05-13T00:00:00"/>
        <d v="2018-05-15T00:00:00"/>
        <d v="2018-05-17T00:00:00"/>
        <d v="2018-05-19T00:00:00"/>
        <d v="2018-05-20T00:00:00"/>
        <d v="2018-05-24T00:00:00"/>
        <d v="2018-05-27T00:00:00"/>
        <d v="2018-05-28T00:00:00"/>
        <d v="2018-06-03T00:00:00"/>
        <d v="2018-06-04T00:00:00"/>
        <d v="2018-06-06T00:00:00"/>
      </sharedItems>
      <fieldGroup par="10" base="1">
        <rangePr groupBy="days" startDate="2018-04-01T00:00:00" endDate="2018-06-07T00:00:00"/>
        <groupItems count="368">
          <s v="&lt;2018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8/6/7"/>
        </groupItems>
      </fieldGroup>
    </cacheField>
    <cacheField name="講座番号" numFmtId="0">
      <sharedItems/>
    </cacheField>
    <cacheField name="ジャンル" numFmtId="0">
      <sharedItems count="3">
        <s v="趣味"/>
        <s v="料理"/>
        <s v="健康"/>
      </sharedItems>
    </cacheField>
    <cacheField name="講座名" numFmtId="0">
      <sharedItems count="7">
        <s v="はじめての一眼レフ"/>
        <s v="楽しい家庭料理"/>
        <s v="ヘルシー薬膳料理"/>
        <s v="オリジナル苔玉づくり"/>
        <s v="オリジナル石鹸づくり"/>
        <s v="モーニング太極拳"/>
        <s v="リラックスヨガ"/>
      </sharedItems>
    </cacheField>
    <cacheField name="定員" numFmtId="0">
      <sharedItems containsSemiMixedTypes="0" containsString="0" containsNumber="1" containsInteger="1" minValue="30" maxValue="40"/>
    </cacheField>
    <cacheField name="受講費" numFmtId="6">
      <sharedItems containsSemiMixedTypes="0" containsString="0" containsNumber="1" containsInteger="1" minValue="1000" maxValue="2000"/>
    </cacheField>
    <cacheField name="受講者数" numFmtId="0">
      <sharedItems containsSemiMixedTypes="0" containsString="0" containsNumber="1" containsInteger="1" minValue="15" maxValue="35"/>
    </cacheField>
    <cacheField name="受講率" numFmtId="9">
      <sharedItems containsSemiMixedTypes="0" containsString="0" containsNumber="1" minValue="0.5" maxValue="1"/>
    </cacheField>
    <cacheField name="金額" numFmtId="6">
      <sharedItems containsSemiMixedTypes="0" containsString="0" containsNumber="1" containsInteger="1" minValue="15000" maxValue="70000"/>
    </cacheField>
    <cacheField name="月" numFmtId="0" databaseField="0">
      <fieldGroup base="1">
        <rangePr groupBy="months" startDate="2018-04-01T00:00:00" endDate="2018-06-07T00:00:00"/>
        <groupItems count="14">
          <s v="&lt;2018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6/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n v="1"/>
    <x v="0"/>
    <s v="E2001"/>
    <x v="0"/>
    <x v="0"/>
    <n v="30"/>
    <n v="1000"/>
    <n v="21"/>
    <n v="0.7"/>
    <n v="21000"/>
  </r>
  <r>
    <n v="2"/>
    <x v="1"/>
    <s v="C1005"/>
    <x v="1"/>
    <x v="1"/>
    <n v="35"/>
    <n v="2000"/>
    <n v="35"/>
    <n v="1"/>
    <n v="70000"/>
  </r>
  <r>
    <n v="3"/>
    <x v="1"/>
    <s v="C1007"/>
    <x v="1"/>
    <x v="2"/>
    <n v="35"/>
    <n v="2000"/>
    <n v="33"/>
    <n v="0.94285714285714284"/>
    <n v="66000"/>
  </r>
  <r>
    <n v="4"/>
    <x v="2"/>
    <s v="E1001"/>
    <x v="0"/>
    <x v="3"/>
    <n v="35"/>
    <n v="1500"/>
    <n v="21"/>
    <n v="0.6"/>
    <n v="31500"/>
  </r>
  <r>
    <n v="5"/>
    <x v="3"/>
    <s v="C1005"/>
    <x v="1"/>
    <x v="1"/>
    <n v="35"/>
    <n v="2000"/>
    <n v="32"/>
    <n v="0.91428571428571426"/>
    <n v="64000"/>
  </r>
  <r>
    <n v="6"/>
    <x v="4"/>
    <s v="E1002"/>
    <x v="0"/>
    <x v="4"/>
    <n v="30"/>
    <n v="1300"/>
    <n v="22"/>
    <n v="0.73333333333333328"/>
    <n v="28600"/>
  </r>
  <r>
    <n v="7"/>
    <x v="5"/>
    <s v="C1007"/>
    <x v="1"/>
    <x v="2"/>
    <n v="35"/>
    <n v="2000"/>
    <n v="30"/>
    <n v="0.8571428571428571"/>
    <n v="60000"/>
  </r>
  <r>
    <n v="8"/>
    <x v="6"/>
    <s v="H1002"/>
    <x v="2"/>
    <x v="5"/>
    <n v="30"/>
    <n v="1000"/>
    <n v="22"/>
    <n v="0.73333333333333328"/>
    <n v="22000"/>
  </r>
  <r>
    <n v="9"/>
    <x v="6"/>
    <s v="C1005"/>
    <x v="1"/>
    <x v="1"/>
    <n v="35"/>
    <n v="2000"/>
    <n v="35"/>
    <n v="1"/>
    <n v="70000"/>
  </r>
  <r>
    <n v="10"/>
    <x v="7"/>
    <s v="H1001"/>
    <x v="2"/>
    <x v="6"/>
    <n v="40"/>
    <n v="1000"/>
    <n v="32"/>
    <n v="0.8"/>
    <n v="32000"/>
  </r>
  <r>
    <n v="11"/>
    <x v="7"/>
    <s v="E1002"/>
    <x v="0"/>
    <x v="4"/>
    <n v="30"/>
    <n v="1300"/>
    <n v="21"/>
    <n v="0.7"/>
    <n v="27300"/>
  </r>
  <r>
    <n v="12"/>
    <x v="8"/>
    <s v="E2001"/>
    <x v="0"/>
    <x v="0"/>
    <n v="30"/>
    <n v="1000"/>
    <n v="19"/>
    <n v="0.6333333333333333"/>
    <n v="19000"/>
  </r>
  <r>
    <n v="13"/>
    <x v="9"/>
    <s v="C1005"/>
    <x v="1"/>
    <x v="1"/>
    <n v="35"/>
    <n v="2000"/>
    <n v="23"/>
    <n v="0.65714285714285714"/>
    <n v="46000"/>
  </r>
  <r>
    <n v="14"/>
    <x v="9"/>
    <s v="C1007"/>
    <x v="1"/>
    <x v="2"/>
    <n v="35"/>
    <n v="2000"/>
    <n v="35"/>
    <n v="1"/>
    <n v="70000"/>
  </r>
  <r>
    <n v="15"/>
    <x v="10"/>
    <s v="E1002"/>
    <x v="0"/>
    <x v="4"/>
    <n v="30"/>
    <n v="1300"/>
    <n v="19"/>
    <n v="0.6333333333333333"/>
    <n v="24700"/>
  </r>
  <r>
    <n v="16"/>
    <x v="11"/>
    <s v="E1001"/>
    <x v="0"/>
    <x v="3"/>
    <n v="35"/>
    <n v="1500"/>
    <n v="20"/>
    <n v="0.5714285714285714"/>
    <n v="30000"/>
  </r>
  <r>
    <n v="17"/>
    <x v="12"/>
    <s v="E2001"/>
    <x v="0"/>
    <x v="0"/>
    <n v="30"/>
    <n v="1000"/>
    <n v="23"/>
    <n v="0.76666666666666672"/>
    <n v="23000"/>
  </r>
  <r>
    <n v="18"/>
    <x v="12"/>
    <s v="E1002"/>
    <x v="0"/>
    <x v="4"/>
    <n v="30"/>
    <n v="1300"/>
    <n v="23"/>
    <n v="0.76666666666666672"/>
    <n v="29900"/>
  </r>
  <r>
    <n v="19"/>
    <x v="13"/>
    <s v="C1005"/>
    <x v="1"/>
    <x v="1"/>
    <n v="35"/>
    <n v="2000"/>
    <n v="29"/>
    <n v="0.82857142857142863"/>
    <n v="58000"/>
  </r>
  <r>
    <n v="20"/>
    <x v="14"/>
    <s v="H1002"/>
    <x v="2"/>
    <x v="5"/>
    <n v="30"/>
    <n v="1000"/>
    <n v="24"/>
    <n v="0.8"/>
    <n v="24000"/>
  </r>
  <r>
    <n v="21"/>
    <x v="14"/>
    <s v="C1007"/>
    <x v="1"/>
    <x v="2"/>
    <n v="35"/>
    <n v="2000"/>
    <n v="32"/>
    <n v="0.91428571428571426"/>
    <n v="64000"/>
  </r>
  <r>
    <n v="22"/>
    <x v="15"/>
    <s v="E2001"/>
    <x v="0"/>
    <x v="0"/>
    <n v="30"/>
    <n v="1000"/>
    <n v="21"/>
    <n v="0.7"/>
    <n v="21000"/>
  </r>
  <r>
    <n v="23"/>
    <x v="16"/>
    <s v="C1005"/>
    <x v="1"/>
    <x v="1"/>
    <n v="35"/>
    <n v="2000"/>
    <n v="25"/>
    <n v="0.7142857142857143"/>
    <n v="50000"/>
  </r>
  <r>
    <n v="24"/>
    <x v="16"/>
    <s v="C1007"/>
    <x v="1"/>
    <x v="2"/>
    <n v="35"/>
    <n v="2000"/>
    <n v="35"/>
    <n v="1"/>
    <n v="70000"/>
  </r>
  <r>
    <n v="25"/>
    <x v="17"/>
    <s v="E1002"/>
    <x v="0"/>
    <x v="4"/>
    <n v="30"/>
    <n v="1300"/>
    <n v="26"/>
    <n v="0.8666666666666667"/>
    <n v="33800"/>
  </r>
  <r>
    <n v="26"/>
    <x v="17"/>
    <s v="E1001"/>
    <x v="0"/>
    <x v="3"/>
    <n v="35"/>
    <n v="1500"/>
    <n v="32"/>
    <n v="0.91428571428571426"/>
    <n v="48000"/>
  </r>
  <r>
    <n v="27"/>
    <x v="18"/>
    <s v="H1001"/>
    <x v="2"/>
    <x v="6"/>
    <n v="40"/>
    <n v="1000"/>
    <n v="23"/>
    <n v="0.57499999999999996"/>
    <n v="23000"/>
  </r>
  <r>
    <n v="28"/>
    <x v="19"/>
    <s v="C1005"/>
    <x v="1"/>
    <x v="1"/>
    <n v="35"/>
    <n v="2000"/>
    <n v="26"/>
    <n v="0.74285714285714288"/>
    <n v="52000"/>
  </r>
  <r>
    <n v="29"/>
    <x v="19"/>
    <s v="C1007"/>
    <x v="1"/>
    <x v="2"/>
    <n v="35"/>
    <n v="2000"/>
    <n v="30"/>
    <n v="0.8571428571428571"/>
    <n v="60000"/>
  </r>
  <r>
    <n v="30"/>
    <x v="20"/>
    <s v="H1002"/>
    <x v="2"/>
    <x v="5"/>
    <n v="30"/>
    <n v="1000"/>
    <n v="15"/>
    <n v="0.5"/>
    <n v="15000"/>
  </r>
  <r>
    <n v="31"/>
    <x v="20"/>
    <s v="E2001"/>
    <x v="0"/>
    <x v="0"/>
    <n v="30"/>
    <n v="1000"/>
    <n v="26"/>
    <n v="0.8666666666666667"/>
    <n v="26000"/>
  </r>
  <r>
    <n v="32"/>
    <x v="21"/>
    <s v="C1005"/>
    <x v="1"/>
    <x v="1"/>
    <n v="35"/>
    <n v="2000"/>
    <n v="35"/>
    <n v="1"/>
    <n v="70000"/>
  </r>
  <r>
    <n v="33"/>
    <x v="22"/>
    <s v="E2001"/>
    <x v="0"/>
    <x v="0"/>
    <n v="30"/>
    <n v="1000"/>
    <n v="22"/>
    <n v="0.73333333333333328"/>
    <n v="22000"/>
  </r>
  <r>
    <n v="34"/>
    <x v="22"/>
    <s v="C1007"/>
    <x v="1"/>
    <x v="2"/>
    <n v="35"/>
    <n v="2000"/>
    <n v="28"/>
    <n v="0.8"/>
    <n v="56000"/>
  </r>
  <r>
    <n v="35"/>
    <x v="23"/>
    <s v="H1001"/>
    <x v="2"/>
    <x v="6"/>
    <n v="40"/>
    <n v="1000"/>
    <n v="21"/>
    <n v="0.52500000000000002"/>
    <n v="21000"/>
  </r>
  <r>
    <n v="36"/>
    <x v="23"/>
    <s v="E1002"/>
    <x v="0"/>
    <x v="4"/>
    <n v="30"/>
    <n v="1300"/>
    <n v="28"/>
    <n v="0.93333333333333335"/>
    <n v="36400"/>
  </r>
  <r>
    <n v="37"/>
    <x v="24"/>
    <s v="E2001"/>
    <x v="0"/>
    <x v="0"/>
    <n v="30"/>
    <n v="1000"/>
    <n v="29"/>
    <n v="0.96666666666666667"/>
    <n v="29000"/>
  </r>
  <r>
    <n v="38"/>
    <x v="24"/>
    <s v="C1005"/>
    <x v="1"/>
    <x v="1"/>
    <n v="35"/>
    <n v="2000"/>
    <n v="33"/>
    <n v="0.94285714285714284"/>
    <n v="66000"/>
  </r>
  <r>
    <n v="39"/>
    <x v="25"/>
    <s v="E1001"/>
    <x v="0"/>
    <x v="3"/>
    <n v="35"/>
    <n v="1500"/>
    <n v="22"/>
    <n v="0.62857142857142856"/>
    <n v="33000"/>
  </r>
  <r>
    <n v="40"/>
    <x v="26"/>
    <s v="E2001"/>
    <x v="0"/>
    <x v="0"/>
    <n v="30"/>
    <n v="1000"/>
    <n v="30"/>
    <n v="1"/>
    <n v="30000"/>
  </r>
  <r>
    <n v="41"/>
    <x v="26"/>
    <s v="C1005"/>
    <x v="1"/>
    <x v="1"/>
    <n v="35"/>
    <n v="2000"/>
    <n v="34"/>
    <n v="0.97142857142857142"/>
    <n v="68000"/>
  </r>
  <r>
    <n v="42"/>
    <x v="27"/>
    <s v="H1002"/>
    <x v="2"/>
    <x v="5"/>
    <n v="30"/>
    <n v="1000"/>
    <n v="22"/>
    <n v="0.73333333333333328"/>
    <n v="22000"/>
  </r>
  <r>
    <n v="43"/>
    <x v="28"/>
    <s v="H1001"/>
    <x v="2"/>
    <x v="6"/>
    <n v="40"/>
    <n v="1000"/>
    <n v="33"/>
    <n v="0.82499999999999996"/>
    <n v="33000"/>
  </r>
  <r>
    <n v="44"/>
    <x v="29"/>
    <s v="C1007"/>
    <x v="1"/>
    <x v="2"/>
    <n v="35"/>
    <n v="2000"/>
    <n v="34"/>
    <n v="0.97142857142857142"/>
    <n v="68000"/>
  </r>
  <r>
    <n v="45"/>
    <x v="29"/>
    <s v="C1005"/>
    <x v="1"/>
    <x v="1"/>
    <n v="35"/>
    <n v="2000"/>
    <n v="32"/>
    <n v="0.91428571428571426"/>
    <n v="64000"/>
  </r>
  <r>
    <n v="46"/>
    <x v="30"/>
    <s v="H1002"/>
    <x v="2"/>
    <x v="5"/>
    <n v="30"/>
    <n v="1000"/>
    <n v="26"/>
    <n v="0.8666666666666667"/>
    <n v="26000"/>
  </r>
  <r>
    <n v="47"/>
    <x v="30"/>
    <s v="E1001"/>
    <x v="0"/>
    <x v="3"/>
    <n v="35"/>
    <n v="1500"/>
    <n v="18"/>
    <n v="0.51428571428571423"/>
    <n v="27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missingCaption="0" updatedVersion="6" minRefreshableVersion="5" useAutoFormatting="1" itemPrintTitles="1" createdVersion="6" indent="0" outline="1" outlineData="1" multipleFieldFilters="0" chartFormat="2">
  <location ref="A3:D11" firstHeaderRow="1" firstDataRow="3" firstDataCol="1"/>
  <pivotFields count="11">
    <pivotField subtotalTop="0" showAll="0"/>
    <pivotField axis="axisCol" numFmtId="14" subtotalTop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ubtotalTop="0" showAll="0"/>
    <pivotField subtotalTop="0" showAll="0">
      <items count="4">
        <item h="1" x="2"/>
        <item x="0"/>
        <item x="1"/>
        <item t="default"/>
      </items>
    </pivotField>
    <pivotField axis="axisRow" subtotalTop="0" showAll="0">
      <items count="8">
        <item x="4"/>
        <item x="3"/>
        <item x="0"/>
        <item x="2"/>
        <item x="5"/>
        <item x="6"/>
        <item x="1"/>
        <item t="default"/>
      </items>
    </pivotField>
    <pivotField subtotalTop="0" showAll="0"/>
    <pivotField numFmtId="6" subtotalTop="0" showAll="0"/>
    <pivotField dataField="1" subtotalTop="0" showAll="0"/>
    <pivotField numFmtId="9" subtotalTop="0" showAll="0"/>
    <pivotField numFmtId="6" subtotalTop="0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6"/>
    </i>
    <i t="grand">
      <x/>
    </i>
  </rowItems>
  <colFields count="2">
    <field x="10"/>
    <field x="1"/>
  </colFields>
  <colItems count="3">
    <i>
      <x v="4"/>
    </i>
    <i>
      <x v="5"/>
    </i>
    <i t="grand">
      <x/>
    </i>
  </colItems>
  <dataFields count="1">
    <dataField name="合計 / 受講者数" fld="7" baseField="4" baseItem="0" numFmtId="176"/>
  </dataFields>
  <chartFormats count="2"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4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5"/>
          </reference>
        </references>
      </pivotArea>
    </chartFormat>
  </chartFormats>
  <pivotTableStyleInfo name="PivotStyleMedium14" showRowHeaders="1" showColHeaders="1" showRowStripes="0" showColStripes="0" showLastColumn="1"/>
  <filters count="1">
    <filter fld="1" type="dateBetween" evalOrder="-1" id="3" name="開催日">
      <autoFilter ref="A1">
        <filterColumn colId="0">
          <customFilters and="1">
            <customFilter operator="greaterThanOrEqual" val="43191"/>
            <customFilter operator="lessThanOrEqual" val="43251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ジャンル" sourceName="ジャンル">
  <pivotTables>
    <pivotTable tabId="3" name="ピボットテーブル1"/>
  </pivotTables>
  <data>
    <tabular pivotCacheId="1">
      <items count="3">
        <i x="2"/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ジャンル" cache="スライサー_ジャンル" caption="ジャンル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開催日" sourceName="開催日">
  <pivotTables>
    <pivotTable tabId="3" name="ピボットテーブル1"/>
  </pivotTables>
  <state minimalRefreshVersion="6" lastRefreshVersion="6" pivotCacheId="1" filterType="dateBetween">
    <selection startDate="2018-04-01T00:00:00" endDate="2018-05-31T00:00:00"/>
    <bounds startDate="2018-01-01T00:00:00" endDate="2019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開催日" cache="NativeTimeline_開催日" caption="開催日" level="2" selectionLevel="2" scrollPosition="2018-02-22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/>
  </sheetViews>
  <sheetFormatPr defaultRowHeight="18.75" x14ac:dyDescent="0.4"/>
  <cols>
    <col min="2" max="4" width="10.625" customWidth="1"/>
    <col min="5" max="5" width="22.625" customWidth="1"/>
  </cols>
  <sheetData>
    <row r="1" spans="1:10" ht="30" x14ac:dyDescent="0.4">
      <c r="A1" s="3" t="s">
        <v>0</v>
      </c>
    </row>
    <row r="3" spans="1:10" ht="19.5" thickBot="1" x14ac:dyDescent="0.4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 ht="19.5" thickTop="1" x14ac:dyDescent="0.4">
      <c r="A4" s="2">
        <v>1</v>
      </c>
      <c r="B4" s="7">
        <v>43191</v>
      </c>
      <c r="C4" s="2" t="s">
        <v>26</v>
      </c>
      <c r="D4" s="2" t="str">
        <f>IF($C4="","",VLOOKUP($C4,講座一覧!$A$4:$E$10,2,FALSE))</f>
        <v>趣味</v>
      </c>
      <c r="E4" s="2" t="str">
        <f>IF($C4="","",VLOOKUP($C4,講座一覧!$A$4:$E$10,3,FALSE))</f>
        <v>はじめての一眼レフ</v>
      </c>
      <c r="F4" s="2">
        <f>IF($C4="","",VLOOKUP($C4,講座一覧!$A$4:$E$10,4,FALSE))</f>
        <v>30</v>
      </c>
      <c r="G4" s="9">
        <f>IF($C4="","",VLOOKUP($C4,講座一覧!$A$4:$E$10,5,FALSE))</f>
        <v>1000</v>
      </c>
      <c r="H4" s="2">
        <v>21</v>
      </c>
      <c r="I4" s="10">
        <f>IF(H4="","",H4/F4)</f>
        <v>0.7</v>
      </c>
      <c r="J4" s="9">
        <f>IF(C4="","",G4*H4)</f>
        <v>21000</v>
      </c>
    </row>
    <row r="5" spans="1:10" x14ac:dyDescent="0.4">
      <c r="A5" s="2">
        <v>2</v>
      </c>
      <c r="B5" s="8">
        <v>43192</v>
      </c>
      <c r="C5" s="1" t="s">
        <v>17</v>
      </c>
      <c r="D5" s="2" t="str">
        <f>IF($C5="","",VLOOKUP($C5,講座一覧!$A$4:$E$10,2,FALSE))</f>
        <v>料理</v>
      </c>
      <c r="E5" s="2" t="str">
        <f>IF($C5="","",VLOOKUP($C5,講座一覧!$A$4:$E$10,3,FALSE))</f>
        <v>楽しい家庭料理</v>
      </c>
      <c r="F5" s="2">
        <f>IF($C5="","",VLOOKUP($C5,講座一覧!$A$4:$E$10,4,FALSE))</f>
        <v>35</v>
      </c>
      <c r="G5" s="9">
        <f>IF($C5="","",VLOOKUP($C5,講座一覧!$A$4:$E$10,5,FALSE))</f>
        <v>2000</v>
      </c>
      <c r="H5" s="1">
        <v>35</v>
      </c>
      <c r="I5" s="10">
        <f t="shared" ref="I5:I50" si="0">IF(H5="","",H5/F5)</f>
        <v>1</v>
      </c>
      <c r="J5" s="9">
        <f t="shared" ref="J5:J50" si="1">IF(C5="","",G5*H5)</f>
        <v>70000</v>
      </c>
    </row>
    <row r="6" spans="1:10" x14ac:dyDescent="0.4">
      <c r="A6" s="2">
        <v>3</v>
      </c>
      <c r="B6" s="8">
        <v>43192</v>
      </c>
      <c r="C6" s="1" t="s">
        <v>19</v>
      </c>
      <c r="D6" s="2" t="str">
        <f>IF($C6="","",VLOOKUP($C6,講座一覧!$A$4:$E$10,2,FALSE))</f>
        <v>料理</v>
      </c>
      <c r="E6" s="2" t="str">
        <f>IF($C6="","",VLOOKUP($C6,講座一覧!$A$4:$E$10,3,FALSE))</f>
        <v>ヘルシー薬膳料理</v>
      </c>
      <c r="F6" s="2">
        <f>IF($C6="","",VLOOKUP($C6,講座一覧!$A$4:$E$10,4,FALSE))</f>
        <v>35</v>
      </c>
      <c r="G6" s="9">
        <f>IF($C6="","",VLOOKUP($C6,講座一覧!$A$4:$E$10,5,FALSE))</f>
        <v>2000</v>
      </c>
      <c r="H6" s="1">
        <v>33</v>
      </c>
      <c r="I6" s="10">
        <f t="shared" si="0"/>
        <v>0.94285714285714284</v>
      </c>
      <c r="J6" s="9">
        <f t="shared" si="1"/>
        <v>66000</v>
      </c>
    </row>
    <row r="7" spans="1:10" x14ac:dyDescent="0.4">
      <c r="A7" s="2">
        <v>4</v>
      </c>
      <c r="B7" s="8">
        <v>43194</v>
      </c>
      <c r="C7" s="1" t="s">
        <v>13</v>
      </c>
      <c r="D7" s="2" t="str">
        <f>IF($C7="","",VLOOKUP($C7,講座一覧!$A$4:$E$10,2,FALSE))</f>
        <v>趣味</v>
      </c>
      <c r="E7" s="2" t="str">
        <f>IF($C7="","",VLOOKUP($C7,講座一覧!$A$4:$E$10,3,FALSE))</f>
        <v>オリジナル苔玉づくり</v>
      </c>
      <c r="F7" s="2">
        <f>IF($C7="","",VLOOKUP($C7,講座一覧!$A$4:$E$10,4,FALSE))</f>
        <v>35</v>
      </c>
      <c r="G7" s="9">
        <f>IF($C7="","",VLOOKUP($C7,講座一覧!$A$4:$E$10,5,FALSE))</f>
        <v>1500</v>
      </c>
      <c r="H7" s="1">
        <v>21</v>
      </c>
      <c r="I7" s="10">
        <f t="shared" si="0"/>
        <v>0.6</v>
      </c>
      <c r="J7" s="9">
        <f t="shared" si="1"/>
        <v>31500</v>
      </c>
    </row>
    <row r="8" spans="1:10" x14ac:dyDescent="0.4">
      <c r="A8" s="2">
        <v>5</v>
      </c>
      <c r="B8" s="8">
        <v>43196</v>
      </c>
      <c r="C8" s="1" t="s">
        <v>17</v>
      </c>
      <c r="D8" s="2" t="str">
        <f>IF($C8="","",VLOOKUP($C8,講座一覧!$A$4:$E$10,2,FALSE))</f>
        <v>料理</v>
      </c>
      <c r="E8" s="2" t="str">
        <f>IF($C8="","",VLOOKUP($C8,講座一覧!$A$4:$E$10,3,FALSE))</f>
        <v>楽しい家庭料理</v>
      </c>
      <c r="F8" s="2">
        <f>IF($C8="","",VLOOKUP($C8,講座一覧!$A$4:$E$10,4,FALSE))</f>
        <v>35</v>
      </c>
      <c r="G8" s="9">
        <f>IF($C8="","",VLOOKUP($C8,講座一覧!$A$4:$E$10,5,FALSE))</f>
        <v>2000</v>
      </c>
      <c r="H8" s="1">
        <v>32</v>
      </c>
      <c r="I8" s="10">
        <f t="shared" si="0"/>
        <v>0.91428571428571426</v>
      </c>
      <c r="J8" s="9">
        <f t="shared" si="1"/>
        <v>64000</v>
      </c>
    </row>
    <row r="9" spans="1:10" x14ac:dyDescent="0.4">
      <c r="A9" s="2">
        <v>6</v>
      </c>
      <c r="B9" s="8">
        <v>43198</v>
      </c>
      <c r="C9" s="1" t="s">
        <v>15</v>
      </c>
      <c r="D9" s="2" t="str">
        <f>IF($C9="","",VLOOKUP($C9,講座一覧!$A$4:$E$10,2,FALSE))</f>
        <v>趣味</v>
      </c>
      <c r="E9" s="2" t="str">
        <f>IF($C9="","",VLOOKUP($C9,講座一覧!$A$4:$E$10,3,FALSE))</f>
        <v>オリジナル石鹸づくり</v>
      </c>
      <c r="F9" s="2">
        <f>IF($C9="","",VLOOKUP($C9,講座一覧!$A$4:$E$10,4,FALSE))</f>
        <v>30</v>
      </c>
      <c r="G9" s="9">
        <f>IF($C9="","",VLOOKUP($C9,講座一覧!$A$4:$E$10,5,FALSE))</f>
        <v>1300</v>
      </c>
      <c r="H9" s="1">
        <v>22</v>
      </c>
      <c r="I9" s="10">
        <f t="shared" si="0"/>
        <v>0.73333333333333328</v>
      </c>
      <c r="J9" s="9">
        <f t="shared" si="1"/>
        <v>28600</v>
      </c>
    </row>
    <row r="10" spans="1:10" x14ac:dyDescent="0.4">
      <c r="A10" s="2">
        <v>7</v>
      </c>
      <c r="B10" s="8">
        <v>43202</v>
      </c>
      <c r="C10" s="1" t="s">
        <v>19</v>
      </c>
      <c r="D10" s="2" t="str">
        <f>IF($C10="","",VLOOKUP($C10,講座一覧!$A$4:$E$10,2,FALSE))</f>
        <v>料理</v>
      </c>
      <c r="E10" s="2" t="str">
        <f>IF($C10="","",VLOOKUP($C10,講座一覧!$A$4:$E$10,3,FALSE))</f>
        <v>ヘルシー薬膳料理</v>
      </c>
      <c r="F10" s="2">
        <f>IF($C10="","",VLOOKUP($C10,講座一覧!$A$4:$E$10,4,FALSE))</f>
        <v>35</v>
      </c>
      <c r="G10" s="9">
        <f>IF($C10="","",VLOOKUP($C10,講座一覧!$A$4:$E$10,5,FALSE))</f>
        <v>2000</v>
      </c>
      <c r="H10" s="1">
        <v>30</v>
      </c>
      <c r="I10" s="10">
        <f t="shared" si="0"/>
        <v>0.8571428571428571</v>
      </c>
      <c r="J10" s="9">
        <f t="shared" si="1"/>
        <v>60000</v>
      </c>
    </row>
    <row r="11" spans="1:10" x14ac:dyDescent="0.4">
      <c r="A11" s="2">
        <v>8</v>
      </c>
      <c r="B11" s="8">
        <v>43203</v>
      </c>
      <c r="C11" s="1" t="s">
        <v>23</v>
      </c>
      <c r="D11" s="2" t="str">
        <f>IF($C11="","",VLOOKUP($C11,講座一覧!$A$4:$E$10,2,FALSE))</f>
        <v>健康</v>
      </c>
      <c r="E11" s="2" t="str">
        <f>IF($C11="","",VLOOKUP($C11,講座一覧!$A$4:$E$10,3,FALSE))</f>
        <v>モーニング太極拳</v>
      </c>
      <c r="F11" s="2">
        <f>IF($C11="","",VLOOKUP($C11,講座一覧!$A$4:$E$10,4,FALSE))</f>
        <v>30</v>
      </c>
      <c r="G11" s="9">
        <f>IF($C11="","",VLOOKUP($C11,講座一覧!$A$4:$E$10,5,FALSE))</f>
        <v>1000</v>
      </c>
      <c r="H11" s="1">
        <v>22</v>
      </c>
      <c r="I11" s="10">
        <f t="shared" si="0"/>
        <v>0.73333333333333328</v>
      </c>
      <c r="J11" s="9">
        <f t="shared" si="1"/>
        <v>22000</v>
      </c>
    </row>
    <row r="12" spans="1:10" x14ac:dyDescent="0.4">
      <c r="A12" s="2">
        <v>9</v>
      </c>
      <c r="B12" s="8">
        <v>43203</v>
      </c>
      <c r="C12" s="1" t="s">
        <v>17</v>
      </c>
      <c r="D12" s="2" t="str">
        <f>IF($C12="","",VLOOKUP($C12,講座一覧!$A$4:$E$10,2,FALSE))</f>
        <v>料理</v>
      </c>
      <c r="E12" s="2" t="str">
        <f>IF($C12="","",VLOOKUP($C12,講座一覧!$A$4:$E$10,3,FALSE))</f>
        <v>楽しい家庭料理</v>
      </c>
      <c r="F12" s="2">
        <f>IF($C12="","",VLOOKUP($C12,講座一覧!$A$4:$E$10,4,FALSE))</f>
        <v>35</v>
      </c>
      <c r="G12" s="9">
        <f>IF($C12="","",VLOOKUP($C12,講座一覧!$A$4:$E$10,5,FALSE))</f>
        <v>2000</v>
      </c>
      <c r="H12" s="1">
        <v>35</v>
      </c>
      <c r="I12" s="10">
        <f t="shared" si="0"/>
        <v>1</v>
      </c>
      <c r="J12" s="9">
        <f t="shared" si="1"/>
        <v>70000</v>
      </c>
    </row>
    <row r="13" spans="1:10" x14ac:dyDescent="0.4">
      <c r="A13" s="2">
        <v>10</v>
      </c>
      <c r="B13" s="8">
        <v>43206</v>
      </c>
      <c r="C13" s="1" t="s">
        <v>21</v>
      </c>
      <c r="D13" s="2" t="str">
        <f>IF($C13="","",VLOOKUP($C13,講座一覧!$A$4:$E$10,2,FALSE))</f>
        <v>健康</v>
      </c>
      <c r="E13" s="2" t="str">
        <f>IF($C13="","",VLOOKUP($C13,講座一覧!$A$4:$E$10,3,FALSE))</f>
        <v>リラックスヨガ</v>
      </c>
      <c r="F13" s="2">
        <f>IF($C13="","",VLOOKUP($C13,講座一覧!$A$4:$E$10,4,FALSE))</f>
        <v>40</v>
      </c>
      <c r="G13" s="9">
        <f>IF($C13="","",VLOOKUP($C13,講座一覧!$A$4:$E$10,5,FALSE))</f>
        <v>1000</v>
      </c>
      <c r="H13" s="1">
        <v>32</v>
      </c>
      <c r="I13" s="10">
        <f t="shared" si="0"/>
        <v>0.8</v>
      </c>
      <c r="J13" s="9">
        <f t="shared" si="1"/>
        <v>32000</v>
      </c>
    </row>
    <row r="14" spans="1:10" x14ac:dyDescent="0.4">
      <c r="A14" s="2">
        <v>11</v>
      </c>
      <c r="B14" s="8">
        <v>43206</v>
      </c>
      <c r="C14" s="1" t="s">
        <v>15</v>
      </c>
      <c r="D14" s="2" t="str">
        <f>IF($C14="","",VLOOKUP($C14,講座一覧!$A$4:$E$10,2,FALSE))</f>
        <v>趣味</v>
      </c>
      <c r="E14" s="2" t="str">
        <f>IF($C14="","",VLOOKUP($C14,講座一覧!$A$4:$E$10,3,FALSE))</f>
        <v>オリジナル石鹸づくり</v>
      </c>
      <c r="F14" s="2">
        <f>IF($C14="","",VLOOKUP($C14,講座一覧!$A$4:$E$10,4,FALSE))</f>
        <v>30</v>
      </c>
      <c r="G14" s="9">
        <f>IF($C14="","",VLOOKUP($C14,講座一覧!$A$4:$E$10,5,FALSE))</f>
        <v>1300</v>
      </c>
      <c r="H14" s="1">
        <v>21</v>
      </c>
      <c r="I14" s="10">
        <f t="shared" si="0"/>
        <v>0.7</v>
      </c>
      <c r="J14" s="9">
        <f t="shared" si="1"/>
        <v>27300</v>
      </c>
    </row>
    <row r="15" spans="1:10" x14ac:dyDescent="0.4">
      <c r="A15" s="2">
        <v>12</v>
      </c>
      <c r="B15" s="8">
        <v>43208</v>
      </c>
      <c r="C15" s="1" t="s">
        <v>26</v>
      </c>
      <c r="D15" s="2" t="str">
        <f>IF($C15="","",VLOOKUP($C15,講座一覧!$A$4:$E$10,2,FALSE))</f>
        <v>趣味</v>
      </c>
      <c r="E15" s="2" t="str">
        <f>IF($C15="","",VLOOKUP($C15,講座一覧!$A$4:$E$10,3,FALSE))</f>
        <v>はじめての一眼レフ</v>
      </c>
      <c r="F15" s="2">
        <f>IF($C15="","",VLOOKUP($C15,講座一覧!$A$4:$E$10,4,FALSE))</f>
        <v>30</v>
      </c>
      <c r="G15" s="9">
        <f>IF($C15="","",VLOOKUP($C15,講座一覧!$A$4:$E$10,5,FALSE))</f>
        <v>1000</v>
      </c>
      <c r="H15" s="1">
        <v>19</v>
      </c>
      <c r="I15" s="10">
        <f t="shared" si="0"/>
        <v>0.6333333333333333</v>
      </c>
      <c r="J15" s="9">
        <f t="shared" si="1"/>
        <v>19000</v>
      </c>
    </row>
    <row r="16" spans="1:10" x14ac:dyDescent="0.4">
      <c r="A16" s="2">
        <v>13</v>
      </c>
      <c r="B16" s="8">
        <v>43209</v>
      </c>
      <c r="C16" s="1" t="s">
        <v>17</v>
      </c>
      <c r="D16" s="2" t="str">
        <f>IF($C16="","",VLOOKUP($C16,講座一覧!$A$4:$E$10,2,FALSE))</f>
        <v>料理</v>
      </c>
      <c r="E16" s="2" t="str">
        <f>IF($C16="","",VLOOKUP($C16,講座一覧!$A$4:$E$10,3,FALSE))</f>
        <v>楽しい家庭料理</v>
      </c>
      <c r="F16" s="2">
        <f>IF($C16="","",VLOOKUP($C16,講座一覧!$A$4:$E$10,4,FALSE))</f>
        <v>35</v>
      </c>
      <c r="G16" s="9">
        <f>IF($C16="","",VLOOKUP($C16,講座一覧!$A$4:$E$10,5,FALSE))</f>
        <v>2000</v>
      </c>
      <c r="H16" s="1">
        <v>23</v>
      </c>
      <c r="I16" s="10">
        <f t="shared" si="0"/>
        <v>0.65714285714285714</v>
      </c>
      <c r="J16" s="9">
        <f t="shared" si="1"/>
        <v>46000</v>
      </c>
    </row>
    <row r="17" spans="1:10" x14ac:dyDescent="0.4">
      <c r="A17" s="2">
        <v>14</v>
      </c>
      <c r="B17" s="8">
        <v>43209</v>
      </c>
      <c r="C17" s="1" t="s">
        <v>19</v>
      </c>
      <c r="D17" s="2" t="str">
        <f>IF($C17="","",VLOOKUP($C17,講座一覧!$A$4:$E$10,2,FALSE))</f>
        <v>料理</v>
      </c>
      <c r="E17" s="2" t="str">
        <f>IF($C17="","",VLOOKUP($C17,講座一覧!$A$4:$E$10,3,FALSE))</f>
        <v>ヘルシー薬膳料理</v>
      </c>
      <c r="F17" s="2">
        <f>IF($C17="","",VLOOKUP($C17,講座一覧!$A$4:$E$10,4,FALSE))</f>
        <v>35</v>
      </c>
      <c r="G17" s="9">
        <f>IF($C17="","",VLOOKUP($C17,講座一覧!$A$4:$E$10,5,FALSE))</f>
        <v>2000</v>
      </c>
      <c r="H17" s="1">
        <v>35</v>
      </c>
      <c r="I17" s="10">
        <f t="shared" si="0"/>
        <v>1</v>
      </c>
      <c r="J17" s="9">
        <f t="shared" si="1"/>
        <v>70000</v>
      </c>
    </row>
    <row r="18" spans="1:10" x14ac:dyDescent="0.4">
      <c r="A18" s="2">
        <v>15</v>
      </c>
      <c r="B18" s="8">
        <v>43210</v>
      </c>
      <c r="C18" s="1" t="s">
        <v>15</v>
      </c>
      <c r="D18" s="2" t="str">
        <f>IF($C18="","",VLOOKUP($C18,講座一覧!$A$4:$E$10,2,FALSE))</f>
        <v>趣味</v>
      </c>
      <c r="E18" s="2" t="str">
        <f>IF($C18="","",VLOOKUP($C18,講座一覧!$A$4:$E$10,3,FALSE))</f>
        <v>オリジナル石鹸づくり</v>
      </c>
      <c r="F18" s="2">
        <f>IF($C18="","",VLOOKUP($C18,講座一覧!$A$4:$E$10,4,FALSE))</f>
        <v>30</v>
      </c>
      <c r="G18" s="9">
        <f>IF($C18="","",VLOOKUP($C18,講座一覧!$A$4:$E$10,5,FALSE))</f>
        <v>1300</v>
      </c>
      <c r="H18" s="1">
        <v>19</v>
      </c>
      <c r="I18" s="10">
        <f t="shared" si="0"/>
        <v>0.6333333333333333</v>
      </c>
      <c r="J18" s="9">
        <f t="shared" si="1"/>
        <v>24700</v>
      </c>
    </row>
    <row r="19" spans="1:10" x14ac:dyDescent="0.4">
      <c r="A19" s="2">
        <v>16</v>
      </c>
      <c r="B19" s="8">
        <v>43212</v>
      </c>
      <c r="C19" s="1" t="s">
        <v>13</v>
      </c>
      <c r="D19" s="2" t="str">
        <f>IF($C19="","",VLOOKUP($C19,講座一覧!$A$4:$E$10,2,FALSE))</f>
        <v>趣味</v>
      </c>
      <c r="E19" s="2" t="str">
        <f>IF($C19="","",VLOOKUP($C19,講座一覧!$A$4:$E$10,3,FALSE))</f>
        <v>オリジナル苔玉づくり</v>
      </c>
      <c r="F19" s="2">
        <f>IF($C19="","",VLOOKUP($C19,講座一覧!$A$4:$E$10,4,FALSE))</f>
        <v>35</v>
      </c>
      <c r="G19" s="9">
        <f>IF($C19="","",VLOOKUP($C19,講座一覧!$A$4:$E$10,5,FALSE))</f>
        <v>1500</v>
      </c>
      <c r="H19" s="1">
        <v>20</v>
      </c>
      <c r="I19" s="10">
        <f t="shared" si="0"/>
        <v>0.5714285714285714</v>
      </c>
      <c r="J19" s="9">
        <f t="shared" si="1"/>
        <v>30000</v>
      </c>
    </row>
    <row r="20" spans="1:10" x14ac:dyDescent="0.4">
      <c r="A20" s="2">
        <v>17</v>
      </c>
      <c r="B20" s="8">
        <v>43213</v>
      </c>
      <c r="C20" s="1" t="s">
        <v>26</v>
      </c>
      <c r="D20" s="2" t="str">
        <f>IF($C20="","",VLOOKUP($C20,講座一覧!$A$4:$E$10,2,FALSE))</f>
        <v>趣味</v>
      </c>
      <c r="E20" s="2" t="str">
        <f>IF($C20="","",VLOOKUP($C20,講座一覧!$A$4:$E$10,3,FALSE))</f>
        <v>はじめての一眼レフ</v>
      </c>
      <c r="F20" s="2">
        <f>IF($C20="","",VLOOKUP($C20,講座一覧!$A$4:$E$10,4,FALSE))</f>
        <v>30</v>
      </c>
      <c r="G20" s="9">
        <f>IF($C20="","",VLOOKUP($C20,講座一覧!$A$4:$E$10,5,FALSE))</f>
        <v>1000</v>
      </c>
      <c r="H20" s="1">
        <v>23</v>
      </c>
      <c r="I20" s="10">
        <f t="shared" si="0"/>
        <v>0.76666666666666672</v>
      </c>
      <c r="J20" s="9">
        <f t="shared" si="1"/>
        <v>23000</v>
      </c>
    </row>
    <row r="21" spans="1:10" x14ac:dyDescent="0.4">
      <c r="A21" s="2">
        <v>18</v>
      </c>
      <c r="B21" s="8">
        <v>43213</v>
      </c>
      <c r="C21" s="1" t="s">
        <v>15</v>
      </c>
      <c r="D21" s="2" t="str">
        <f>IF($C21="","",VLOOKUP($C21,講座一覧!$A$4:$E$10,2,FALSE))</f>
        <v>趣味</v>
      </c>
      <c r="E21" s="2" t="str">
        <f>IF($C21="","",VLOOKUP($C21,講座一覧!$A$4:$E$10,3,FALSE))</f>
        <v>オリジナル石鹸づくり</v>
      </c>
      <c r="F21" s="2">
        <f>IF($C21="","",VLOOKUP($C21,講座一覧!$A$4:$E$10,4,FALSE))</f>
        <v>30</v>
      </c>
      <c r="G21" s="9">
        <f>IF($C21="","",VLOOKUP($C21,講座一覧!$A$4:$E$10,5,FALSE))</f>
        <v>1300</v>
      </c>
      <c r="H21" s="1">
        <v>23</v>
      </c>
      <c r="I21" s="10">
        <f t="shared" si="0"/>
        <v>0.76666666666666672</v>
      </c>
      <c r="J21" s="9">
        <f t="shared" si="1"/>
        <v>29900</v>
      </c>
    </row>
    <row r="22" spans="1:10" x14ac:dyDescent="0.4">
      <c r="A22" s="2">
        <v>19</v>
      </c>
      <c r="B22" s="8">
        <v>43216</v>
      </c>
      <c r="C22" s="1" t="s">
        <v>17</v>
      </c>
      <c r="D22" s="2" t="str">
        <f>IF($C22="","",VLOOKUP($C22,講座一覧!$A$4:$E$10,2,FALSE))</f>
        <v>料理</v>
      </c>
      <c r="E22" s="2" t="str">
        <f>IF($C22="","",VLOOKUP($C22,講座一覧!$A$4:$E$10,3,FALSE))</f>
        <v>楽しい家庭料理</v>
      </c>
      <c r="F22" s="2">
        <f>IF($C22="","",VLOOKUP($C22,講座一覧!$A$4:$E$10,4,FALSE))</f>
        <v>35</v>
      </c>
      <c r="G22" s="9">
        <f>IF($C22="","",VLOOKUP($C22,講座一覧!$A$4:$E$10,5,FALSE))</f>
        <v>2000</v>
      </c>
      <c r="H22" s="1">
        <v>29</v>
      </c>
      <c r="I22" s="10">
        <f t="shared" si="0"/>
        <v>0.82857142857142863</v>
      </c>
      <c r="J22" s="9">
        <f t="shared" si="1"/>
        <v>58000</v>
      </c>
    </row>
    <row r="23" spans="1:10" x14ac:dyDescent="0.4">
      <c r="A23" s="2">
        <v>20</v>
      </c>
      <c r="B23" s="8">
        <v>43219</v>
      </c>
      <c r="C23" s="1" t="s">
        <v>23</v>
      </c>
      <c r="D23" s="2" t="str">
        <f>IF($C23="","",VLOOKUP($C23,講座一覧!$A$4:$E$10,2,FALSE))</f>
        <v>健康</v>
      </c>
      <c r="E23" s="2" t="str">
        <f>IF($C23="","",VLOOKUP($C23,講座一覧!$A$4:$E$10,3,FALSE))</f>
        <v>モーニング太極拳</v>
      </c>
      <c r="F23" s="2">
        <f>IF($C23="","",VLOOKUP($C23,講座一覧!$A$4:$E$10,4,FALSE))</f>
        <v>30</v>
      </c>
      <c r="G23" s="9">
        <f>IF($C23="","",VLOOKUP($C23,講座一覧!$A$4:$E$10,5,FALSE))</f>
        <v>1000</v>
      </c>
      <c r="H23" s="1">
        <v>24</v>
      </c>
      <c r="I23" s="10">
        <f t="shared" si="0"/>
        <v>0.8</v>
      </c>
      <c r="J23" s="9">
        <f t="shared" si="1"/>
        <v>24000</v>
      </c>
    </row>
    <row r="24" spans="1:10" x14ac:dyDescent="0.4">
      <c r="A24" s="2">
        <v>21</v>
      </c>
      <c r="B24" s="8">
        <v>43219</v>
      </c>
      <c r="C24" s="1" t="s">
        <v>19</v>
      </c>
      <c r="D24" s="2" t="str">
        <f>IF($C24="","",VLOOKUP($C24,講座一覧!$A$4:$E$10,2,FALSE))</f>
        <v>料理</v>
      </c>
      <c r="E24" s="2" t="str">
        <f>IF($C24="","",VLOOKUP($C24,講座一覧!$A$4:$E$10,3,FALSE))</f>
        <v>ヘルシー薬膳料理</v>
      </c>
      <c r="F24" s="2">
        <f>IF($C24="","",VLOOKUP($C24,講座一覧!$A$4:$E$10,4,FALSE))</f>
        <v>35</v>
      </c>
      <c r="G24" s="9">
        <f>IF($C24="","",VLOOKUP($C24,講座一覧!$A$4:$E$10,5,FALSE))</f>
        <v>2000</v>
      </c>
      <c r="H24" s="1">
        <v>32</v>
      </c>
      <c r="I24" s="10">
        <f t="shared" si="0"/>
        <v>0.91428571428571426</v>
      </c>
      <c r="J24" s="9">
        <f t="shared" si="1"/>
        <v>64000</v>
      </c>
    </row>
    <row r="25" spans="1:10" x14ac:dyDescent="0.4">
      <c r="A25" s="2">
        <v>22</v>
      </c>
      <c r="B25" s="8">
        <v>43221</v>
      </c>
      <c r="C25" s="1" t="s">
        <v>26</v>
      </c>
      <c r="D25" s="2" t="str">
        <f>IF($C25="","",VLOOKUP($C25,講座一覧!$A$4:$E$10,2,FALSE))</f>
        <v>趣味</v>
      </c>
      <c r="E25" s="2" t="str">
        <f>IF($C25="","",VLOOKUP($C25,講座一覧!$A$4:$E$10,3,FALSE))</f>
        <v>はじめての一眼レフ</v>
      </c>
      <c r="F25" s="2">
        <f>IF($C25="","",VLOOKUP($C25,講座一覧!$A$4:$E$10,4,FALSE))</f>
        <v>30</v>
      </c>
      <c r="G25" s="9">
        <f>IF($C25="","",VLOOKUP($C25,講座一覧!$A$4:$E$10,5,FALSE))</f>
        <v>1000</v>
      </c>
      <c r="H25" s="1">
        <v>21</v>
      </c>
      <c r="I25" s="10">
        <f t="shared" si="0"/>
        <v>0.7</v>
      </c>
      <c r="J25" s="9">
        <f t="shared" si="1"/>
        <v>21000</v>
      </c>
    </row>
    <row r="26" spans="1:10" x14ac:dyDescent="0.4">
      <c r="A26" s="2">
        <v>23</v>
      </c>
      <c r="B26" s="8">
        <v>43225</v>
      </c>
      <c r="C26" s="1" t="s">
        <v>17</v>
      </c>
      <c r="D26" s="2" t="str">
        <f>IF($C26="","",VLOOKUP($C26,講座一覧!$A$4:$E$10,2,FALSE))</f>
        <v>料理</v>
      </c>
      <c r="E26" s="2" t="str">
        <f>IF($C26="","",VLOOKUP($C26,講座一覧!$A$4:$E$10,3,FALSE))</f>
        <v>楽しい家庭料理</v>
      </c>
      <c r="F26" s="2">
        <f>IF($C26="","",VLOOKUP($C26,講座一覧!$A$4:$E$10,4,FALSE))</f>
        <v>35</v>
      </c>
      <c r="G26" s="9">
        <f>IF($C26="","",VLOOKUP($C26,講座一覧!$A$4:$E$10,5,FALSE))</f>
        <v>2000</v>
      </c>
      <c r="H26" s="1">
        <v>25</v>
      </c>
      <c r="I26" s="10">
        <f t="shared" si="0"/>
        <v>0.7142857142857143</v>
      </c>
      <c r="J26" s="9">
        <f t="shared" si="1"/>
        <v>50000</v>
      </c>
    </row>
    <row r="27" spans="1:10" x14ac:dyDescent="0.4">
      <c r="A27" s="2">
        <v>24</v>
      </c>
      <c r="B27" s="8">
        <v>43225</v>
      </c>
      <c r="C27" s="1" t="s">
        <v>19</v>
      </c>
      <c r="D27" s="2" t="str">
        <f>IF($C27="","",VLOOKUP($C27,講座一覧!$A$4:$E$10,2,FALSE))</f>
        <v>料理</v>
      </c>
      <c r="E27" s="2" t="str">
        <f>IF($C27="","",VLOOKUP($C27,講座一覧!$A$4:$E$10,3,FALSE))</f>
        <v>ヘルシー薬膳料理</v>
      </c>
      <c r="F27" s="2">
        <f>IF($C27="","",VLOOKUP($C27,講座一覧!$A$4:$E$10,4,FALSE))</f>
        <v>35</v>
      </c>
      <c r="G27" s="9">
        <f>IF($C27="","",VLOOKUP($C27,講座一覧!$A$4:$E$10,5,FALSE))</f>
        <v>2000</v>
      </c>
      <c r="H27" s="1">
        <v>35</v>
      </c>
      <c r="I27" s="10">
        <f t="shared" si="0"/>
        <v>1</v>
      </c>
      <c r="J27" s="9">
        <f t="shared" si="1"/>
        <v>70000</v>
      </c>
    </row>
    <row r="28" spans="1:10" x14ac:dyDescent="0.4">
      <c r="A28" s="2">
        <v>25</v>
      </c>
      <c r="B28" s="8">
        <v>43226</v>
      </c>
      <c r="C28" s="1" t="s">
        <v>15</v>
      </c>
      <c r="D28" s="2" t="str">
        <f>IF($C28="","",VLOOKUP($C28,講座一覧!$A$4:$E$10,2,FALSE))</f>
        <v>趣味</v>
      </c>
      <c r="E28" s="2" t="str">
        <f>IF($C28="","",VLOOKUP($C28,講座一覧!$A$4:$E$10,3,FALSE))</f>
        <v>オリジナル石鹸づくり</v>
      </c>
      <c r="F28" s="2">
        <f>IF($C28="","",VLOOKUP($C28,講座一覧!$A$4:$E$10,4,FALSE))</f>
        <v>30</v>
      </c>
      <c r="G28" s="9">
        <f>IF($C28="","",VLOOKUP($C28,講座一覧!$A$4:$E$10,5,FALSE))</f>
        <v>1300</v>
      </c>
      <c r="H28" s="1">
        <v>26</v>
      </c>
      <c r="I28" s="10">
        <f t="shared" si="0"/>
        <v>0.8666666666666667</v>
      </c>
      <c r="J28" s="9">
        <f t="shared" si="1"/>
        <v>33800</v>
      </c>
    </row>
    <row r="29" spans="1:10" x14ac:dyDescent="0.4">
      <c r="A29" s="2">
        <v>26</v>
      </c>
      <c r="B29" s="8">
        <v>43226</v>
      </c>
      <c r="C29" s="1" t="s">
        <v>13</v>
      </c>
      <c r="D29" s="2" t="str">
        <f>IF($C29="","",VLOOKUP($C29,講座一覧!$A$4:$E$10,2,FALSE))</f>
        <v>趣味</v>
      </c>
      <c r="E29" s="2" t="str">
        <f>IF($C29="","",VLOOKUP($C29,講座一覧!$A$4:$E$10,3,FALSE))</f>
        <v>オリジナル苔玉づくり</v>
      </c>
      <c r="F29" s="2">
        <f>IF($C29="","",VLOOKUP($C29,講座一覧!$A$4:$E$10,4,FALSE))</f>
        <v>35</v>
      </c>
      <c r="G29" s="9">
        <f>IF($C29="","",VLOOKUP($C29,講座一覧!$A$4:$E$10,5,FALSE))</f>
        <v>1500</v>
      </c>
      <c r="H29" s="1">
        <v>32</v>
      </c>
      <c r="I29" s="10">
        <f t="shared" si="0"/>
        <v>0.91428571428571426</v>
      </c>
      <c r="J29" s="9">
        <f t="shared" si="1"/>
        <v>48000</v>
      </c>
    </row>
    <row r="30" spans="1:10" x14ac:dyDescent="0.4">
      <c r="A30" s="2">
        <v>27</v>
      </c>
      <c r="B30" s="8">
        <v>43228</v>
      </c>
      <c r="C30" s="1" t="s">
        <v>21</v>
      </c>
      <c r="D30" s="2" t="str">
        <f>IF($C30="","",VLOOKUP($C30,講座一覧!$A$4:$E$10,2,FALSE))</f>
        <v>健康</v>
      </c>
      <c r="E30" s="2" t="str">
        <f>IF($C30="","",VLOOKUP($C30,講座一覧!$A$4:$E$10,3,FALSE))</f>
        <v>リラックスヨガ</v>
      </c>
      <c r="F30" s="2">
        <f>IF($C30="","",VLOOKUP($C30,講座一覧!$A$4:$E$10,4,FALSE))</f>
        <v>40</v>
      </c>
      <c r="G30" s="9">
        <f>IF($C30="","",VLOOKUP($C30,講座一覧!$A$4:$E$10,5,FALSE))</f>
        <v>1000</v>
      </c>
      <c r="H30" s="1">
        <v>23</v>
      </c>
      <c r="I30" s="10">
        <f t="shared" si="0"/>
        <v>0.57499999999999996</v>
      </c>
      <c r="J30" s="9">
        <f t="shared" si="1"/>
        <v>23000</v>
      </c>
    </row>
    <row r="31" spans="1:10" x14ac:dyDescent="0.4">
      <c r="A31" s="2">
        <v>28</v>
      </c>
      <c r="B31" s="8">
        <v>43232</v>
      </c>
      <c r="C31" s="1" t="s">
        <v>17</v>
      </c>
      <c r="D31" s="2" t="str">
        <f>IF($C31="","",VLOOKUP($C31,講座一覧!$A$4:$E$10,2,FALSE))</f>
        <v>料理</v>
      </c>
      <c r="E31" s="2" t="str">
        <f>IF($C31="","",VLOOKUP($C31,講座一覧!$A$4:$E$10,3,FALSE))</f>
        <v>楽しい家庭料理</v>
      </c>
      <c r="F31" s="2">
        <f>IF($C31="","",VLOOKUP($C31,講座一覧!$A$4:$E$10,4,FALSE))</f>
        <v>35</v>
      </c>
      <c r="G31" s="9">
        <f>IF($C31="","",VLOOKUP($C31,講座一覧!$A$4:$E$10,5,FALSE))</f>
        <v>2000</v>
      </c>
      <c r="H31" s="1">
        <v>26</v>
      </c>
      <c r="I31" s="10">
        <f t="shared" si="0"/>
        <v>0.74285714285714288</v>
      </c>
      <c r="J31" s="9">
        <f t="shared" si="1"/>
        <v>52000</v>
      </c>
    </row>
    <row r="32" spans="1:10" x14ac:dyDescent="0.4">
      <c r="A32" s="2">
        <v>29</v>
      </c>
      <c r="B32" s="8">
        <v>43232</v>
      </c>
      <c r="C32" s="1" t="s">
        <v>19</v>
      </c>
      <c r="D32" s="2" t="str">
        <f>IF($C32="","",VLOOKUP($C32,講座一覧!$A$4:$E$10,2,FALSE))</f>
        <v>料理</v>
      </c>
      <c r="E32" s="2" t="str">
        <f>IF($C32="","",VLOOKUP($C32,講座一覧!$A$4:$E$10,3,FALSE))</f>
        <v>ヘルシー薬膳料理</v>
      </c>
      <c r="F32" s="2">
        <f>IF($C32="","",VLOOKUP($C32,講座一覧!$A$4:$E$10,4,FALSE))</f>
        <v>35</v>
      </c>
      <c r="G32" s="9">
        <f>IF($C32="","",VLOOKUP($C32,講座一覧!$A$4:$E$10,5,FALSE))</f>
        <v>2000</v>
      </c>
      <c r="H32" s="1">
        <v>30</v>
      </c>
      <c r="I32" s="10">
        <f t="shared" si="0"/>
        <v>0.8571428571428571</v>
      </c>
      <c r="J32" s="9">
        <f t="shared" si="1"/>
        <v>60000</v>
      </c>
    </row>
    <row r="33" spans="1:10" x14ac:dyDescent="0.4">
      <c r="A33" s="2">
        <v>30</v>
      </c>
      <c r="B33" s="8">
        <v>43233</v>
      </c>
      <c r="C33" s="1" t="s">
        <v>23</v>
      </c>
      <c r="D33" s="2" t="str">
        <f>IF($C33="","",VLOOKUP($C33,講座一覧!$A$4:$E$10,2,FALSE))</f>
        <v>健康</v>
      </c>
      <c r="E33" s="2" t="str">
        <f>IF($C33="","",VLOOKUP($C33,講座一覧!$A$4:$E$10,3,FALSE))</f>
        <v>モーニング太極拳</v>
      </c>
      <c r="F33" s="2">
        <f>IF($C33="","",VLOOKUP($C33,講座一覧!$A$4:$E$10,4,FALSE))</f>
        <v>30</v>
      </c>
      <c r="G33" s="9">
        <f>IF($C33="","",VLOOKUP($C33,講座一覧!$A$4:$E$10,5,FALSE))</f>
        <v>1000</v>
      </c>
      <c r="H33" s="1">
        <v>15</v>
      </c>
      <c r="I33" s="10">
        <f t="shared" si="0"/>
        <v>0.5</v>
      </c>
      <c r="J33" s="9">
        <f t="shared" si="1"/>
        <v>15000</v>
      </c>
    </row>
    <row r="34" spans="1:10" x14ac:dyDescent="0.4">
      <c r="A34" s="2">
        <v>31</v>
      </c>
      <c r="B34" s="8">
        <v>43233</v>
      </c>
      <c r="C34" s="1" t="s">
        <v>26</v>
      </c>
      <c r="D34" s="2" t="str">
        <f>IF($C34="","",VLOOKUP($C34,講座一覧!$A$4:$E$10,2,FALSE))</f>
        <v>趣味</v>
      </c>
      <c r="E34" s="2" t="str">
        <f>IF($C34="","",VLOOKUP($C34,講座一覧!$A$4:$E$10,3,FALSE))</f>
        <v>はじめての一眼レフ</v>
      </c>
      <c r="F34" s="2">
        <f>IF($C34="","",VLOOKUP($C34,講座一覧!$A$4:$E$10,4,FALSE))</f>
        <v>30</v>
      </c>
      <c r="G34" s="9">
        <f>IF($C34="","",VLOOKUP($C34,講座一覧!$A$4:$E$10,5,FALSE))</f>
        <v>1000</v>
      </c>
      <c r="H34" s="1">
        <v>26</v>
      </c>
      <c r="I34" s="10">
        <f t="shared" si="0"/>
        <v>0.8666666666666667</v>
      </c>
      <c r="J34" s="9">
        <f t="shared" si="1"/>
        <v>26000</v>
      </c>
    </row>
    <row r="35" spans="1:10" x14ac:dyDescent="0.4">
      <c r="A35" s="2">
        <v>32</v>
      </c>
      <c r="B35" s="8">
        <v>43235</v>
      </c>
      <c r="C35" s="1" t="s">
        <v>17</v>
      </c>
      <c r="D35" s="2" t="str">
        <f>IF($C35="","",VLOOKUP($C35,講座一覧!$A$4:$E$10,2,FALSE))</f>
        <v>料理</v>
      </c>
      <c r="E35" s="2" t="str">
        <f>IF($C35="","",VLOOKUP($C35,講座一覧!$A$4:$E$10,3,FALSE))</f>
        <v>楽しい家庭料理</v>
      </c>
      <c r="F35" s="2">
        <f>IF($C35="","",VLOOKUP($C35,講座一覧!$A$4:$E$10,4,FALSE))</f>
        <v>35</v>
      </c>
      <c r="G35" s="9">
        <f>IF($C35="","",VLOOKUP($C35,講座一覧!$A$4:$E$10,5,FALSE))</f>
        <v>2000</v>
      </c>
      <c r="H35" s="1">
        <v>35</v>
      </c>
      <c r="I35" s="10">
        <f t="shared" si="0"/>
        <v>1</v>
      </c>
      <c r="J35" s="9">
        <f t="shared" si="1"/>
        <v>70000</v>
      </c>
    </row>
    <row r="36" spans="1:10" x14ac:dyDescent="0.4">
      <c r="A36" s="2">
        <v>33</v>
      </c>
      <c r="B36" s="8">
        <v>43237</v>
      </c>
      <c r="C36" s="1" t="s">
        <v>26</v>
      </c>
      <c r="D36" s="2" t="str">
        <f>IF($C36="","",VLOOKUP($C36,講座一覧!$A$4:$E$10,2,FALSE))</f>
        <v>趣味</v>
      </c>
      <c r="E36" s="2" t="str">
        <f>IF($C36="","",VLOOKUP($C36,講座一覧!$A$4:$E$10,3,FALSE))</f>
        <v>はじめての一眼レフ</v>
      </c>
      <c r="F36" s="2">
        <f>IF($C36="","",VLOOKUP($C36,講座一覧!$A$4:$E$10,4,FALSE))</f>
        <v>30</v>
      </c>
      <c r="G36" s="9">
        <f>IF($C36="","",VLOOKUP($C36,講座一覧!$A$4:$E$10,5,FALSE))</f>
        <v>1000</v>
      </c>
      <c r="H36" s="1">
        <v>22</v>
      </c>
      <c r="I36" s="10">
        <f t="shared" si="0"/>
        <v>0.73333333333333328</v>
      </c>
      <c r="J36" s="9">
        <f t="shared" si="1"/>
        <v>22000</v>
      </c>
    </row>
    <row r="37" spans="1:10" x14ac:dyDescent="0.4">
      <c r="A37" s="2">
        <v>34</v>
      </c>
      <c r="B37" s="8">
        <v>43237</v>
      </c>
      <c r="C37" s="1" t="s">
        <v>19</v>
      </c>
      <c r="D37" s="2" t="str">
        <f>IF($C37="","",VLOOKUP($C37,講座一覧!$A$4:$E$10,2,FALSE))</f>
        <v>料理</v>
      </c>
      <c r="E37" s="2" t="str">
        <f>IF($C37="","",VLOOKUP($C37,講座一覧!$A$4:$E$10,3,FALSE))</f>
        <v>ヘルシー薬膳料理</v>
      </c>
      <c r="F37" s="2">
        <f>IF($C37="","",VLOOKUP($C37,講座一覧!$A$4:$E$10,4,FALSE))</f>
        <v>35</v>
      </c>
      <c r="G37" s="9">
        <f>IF($C37="","",VLOOKUP($C37,講座一覧!$A$4:$E$10,5,FALSE))</f>
        <v>2000</v>
      </c>
      <c r="H37" s="1">
        <v>28</v>
      </c>
      <c r="I37" s="10">
        <f t="shared" si="0"/>
        <v>0.8</v>
      </c>
      <c r="J37" s="9">
        <f t="shared" si="1"/>
        <v>56000</v>
      </c>
    </row>
    <row r="38" spans="1:10" x14ac:dyDescent="0.4">
      <c r="A38" s="2">
        <v>35</v>
      </c>
      <c r="B38" s="8">
        <v>43239</v>
      </c>
      <c r="C38" s="1" t="s">
        <v>21</v>
      </c>
      <c r="D38" s="2" t="str">
        <f>IF($C38="","",VLOOKUP($C38,講座一覧!$A$4:$E$10,2,FALSE))</f>
        <v>健康</v>
      </c>
      <c r="E38" s="2" t="str">
        <f>IF($C38="","",VLOOKUP($C38,講座一覧!$A$4:$E$10,3,FALSE))</f>
        <v>リラックスヨガ</v>
      </c>
      <c r="F38" s="2">
        <f>IF($C38="","",VLOOKUP($C38,講座一覧!$A$4:$E$10,4,FALSE))</f>
        <v>40</v>
      </c>
      <c r="G38" s="9">
        <f>IF($C38="","",VLOOKUP($C38,講座一覧!$A$4:$E$10,5,FALSE))</f>
        <v>1000</v>
      </c>
      <c r="H38" s="1">
        <v>21</v>
      </c>
      <c r="I38" s="10">
        <f t="shared" si="0"/>
        <v>0.52500000000000002</v>
      </c>
      <c r="J38" s="9">
        <f t="shared" si="1"/>
        <v>21000</v>
      </c>
    </row>
    <row r="39" spans="1:10" x14ac:dyDescent="0.4">
      <c r="A39" s="2">
        <v>36</v>
      </c>
      <c r="B39" s="8">
        <v>43239</v>
      </c>
      <c r="C39" s="1" t="s">
        <v>15</v>
      </c>
      <c r="D39" s="2" t="str">
        <f>IF($C39="","",VLOOKUP($C39,講座一覧!$A$4:$E$10,2,FALSE))</f>
        <v>趣味</v>
      </c>
      <c r="E39" s="2" t="str">
        <f>IF($C39="","",VLOOKUP($C39,講座一覧!$A$4:$E$10,3,FALSE))</f>
        <v>オリジナル石鹸づくり</v>
      </c>
      <c r="F39" s="2">
        <f>IF($C39="","",VLOOKUP($C39,講座一覧!$A$4:$E$10,4,FALSE))</f>
        <v>30</v>
      </c>
      <c r="G39" s="9">
        <f>IF($C39="","",VLOOKUP($C39,講座一覧!$A$4:$E$10,5,FALSE))</f>
        <v>1300</v>
      </c>
      <c r="H39" s="1">
        <v>28</v>
      </c>
      <c r="I39" s="10">
        <f t="shared" si="0"/>
        <v>0.93333333333333335</v>
      </c>
      <c r="J39" s="9">
        <f t="shared" si="1"/>
        <v>36400</v>
      </c>
    </row>
    <row r="40" spans="1:10" x14ac:dyDescent="0.4">
      <c r="A40" s="2">
        <v>37</v>
      </c>
      <c r="B40" s="8">
        <v>43240</v>
      </c>
      <c r="C40" s="1" t="s">
        <v>26</v>
      </c>
      <c r="D40" s="2" t="str">
        <f>IF($C40="","",VLOOKUP($C40,講座一覧!$A$4:$E$10,2,FALSE))</f>
        <v>趣味</v>
      </c>
      <c r="E40" s="2" t="str">
        <f>IF($C40="","",VLOOKUP($C40,講座一覧!$A$4:$E$10,3,FALSE))</f>
        <v>はじめての一眼レフ</v>
      </c>
      <c r="F40" s="2">
        <f>IF($C40="","",VLOOKUP($C40,講座一覧!$A$4:$E$10,4,FALSE))</f>
        <v>30</v>
      </c>
      <c r="G40" s="9">
        <f>IF($C40="","",VLOOKUP($C40,講座一覧!$A$4:$E$10,5,FALSE))</f>
        <v>1000</v>
      </c>
      <c r="H40" s="1">
        <v>29</v>
      </c>
      <c r="I40" s="10">
        <f t="shared" si="0"/>
        <v>0.96666666666666667</v>
      </c>
      <c r="J40" s="9">
        <f t="shared" si="1"/>
        <v>29000</v>
      </c>
    </row>
    <row r="41" spans="1:10" x14ac:dyDescent="0.4">
      <c r="A41" s="2">
        <v>38</v>
      </c>
      <c r="B41" s="8">
        <v>43240</v>
      </c>
      <c r="C41" s="1" t="s">
        <v>17</v>
      </c>
      <c r="D41" s="2" t="str">
        <f>IF($C41="","",VLOOKUP($C41,講座一覧!$A$4:$E$10,2,FALSE))</f>
        <v>料理</v>
      </c>
      <c r="E41" s="2" t="str">
        <f>IF($C41="","",VLOOKUP($C41,講座一覧!$A$4:$E$10,3,FALSE))</f>
        <v>楽しい家庭料理</v>
      </c>
      <c r="F41" s="2">
        <f>IF($C41="","",VLOOKUP($C41,講座一覧!$A$4:$E$10,4,FALSE))</f>
        <v>35</v>
      </c>
      <c r="G41" s="9">
        <f>IF($C41="","",VLOOKUP($C41,講座一覧!$A$4:$E$10,5,FALSE))</f>
        <v>2000</v>
      </c>
      <c r="H41" s="1">
        <v>33</v>
      </c>
      <c r="I41" s="10">
        <f t="shared" si="0"/>
        <v>0.94285714285714284</v>
      </c>
      <c r="J41" s="9">
        <f t="shared" si="1"/>
        <v>66000</v>
      </c>
    </row>
    <row r="42" spans="1:10" x14ac:dyDescent="0.4">
      <c r="A42" s="2">
        <v>39</v>
      </c>
      <c r="B42" s="8">
        <v>43244</v>
      </c>
      <c r="C42" s="1" t="s">
        <v>13</v>
      </c>
      <c r="D42" s="2" t="str">
        <f>IF($C42="","",VLOOKUP($C42,講座一覧!$A$4:$E$10,2,FALSE))</f>
        <v>趣味</v>
      </c>
      <c r="E42" s="2" t="str">
        <f>IF($C42="","",VLOOKUP($C42,講座一覧!$A$4:$E$10,3,FALSE))</f>
        <v>オリジナル苔玉づくり</v>
      </c>
      <c r="F42" s="2">
        <f>IF($C42="","",VLOOKUP($C42,講座一覧!$A$4:$E$10,4,FALSE))</f>
        <v>35</v>
      </c>
      <c r="G42" s="9">
        <f>IF($C42="","",VLOOKUP($C42,講座一覧!$A$4:$E$10,5,FALSE))</f>
        <v>1500</v>
      </c>
      <c r="H42" s="1">
        <v>22</v>
      </c>
      <c r="I42" s="10">
        <f t="shared" si="0"/>
        <v>0.62857142857142856</v>
      </c>
      <c r="J42" s="9">
        <f t="shared" si="1"/>
        <v>33000</v>
      </c>
    </row>
    <row r="43" spans="1:10" x14ac:dyDescent="0.4">
      <c r="A43" s="2">
        <v>40</v>
      </c>
      <c r="B43" s="8">
        <v>43247</v>
      </c>
      <c r="C43" s="1" t="s">
        <v>26</v>
      </c>
      <c r="D43" s="2" t="str">
        <f>IF($C43="","",VLOOKUP($C43,講座一覧!$A$4:$E$10,2,FALSE))</f>
        <v>趣味</v>
      </c>
      <c r="E43" s="2" t="str">
        <f>IF($C43="","",VLOOKUP($C43,講座一覧!$A$4:$E$10,3,FALSE))</f>
        <v>はじめての一眼レフ</v>
      </c>
      <c r="F43" s="2">
        <f>IF($C43="","",VLOOKUP($C43,講座一覧!$A$4:$E$10,4,FALSE))</f>
        <v>30</v>
      </c>
      <c r="G43" s="9">
        <f>IF($C43="","",VLOOKUP($C43,講座一覧!$A$4:$E$10,5,FALSE))</f>
        <v>1000</v>
      </c>
      <c r="H43" s="1">
        <v>30</v>
      </c>
      <c r="I43" s="10">
        <f t="shared" si="0"/>
        <v>1</v>
      </c>
      <c r="J43" s="9">
        <f t="shared" si="1"/>
        <v>30000</v>
      </c>
    </row>
    <row r="44" spans="1:10" x14ac:dyDescent="0.4">
      <c r="A44" s="2">
        <v>41</v>
      </c>
      <c r="B44" s="8">
        <v>43247</v>
      </c>
      <c r="C44" s="1" t="s">
        <v>17</v>
      </c>
      <c r="D44" s="2" t="str">
        <f>IF($C44="","",VLOOKUP($C44,講座一覧!$A$4:$E$10,2,FALSE))</f>
        <v>料理</v>
      </c>
      <c r="E44" s="2" t="str">
        <f>IF($C44="","",VLOOKUP($C44,講座一覧!$A$4:$E$10,3,FALSE))</f>
        <v>楽しい家庭料理</v>
      </c>
      <c r="F44" s="2">
        <f>IF($C44="","",VLOOKUP($C44,講座一覧!$A$4:$E$10,4,FALSE))</f>
        <v>35</v>
      </c>
      <c r="G44" s="9">
        <f>IF($C44="","",VLOOKUP($C44,講座一覧!$A$4:$E$10,5,FALSE))</f>
        <v>2000</v>
      </c>
      <c r="H44" s="1">
        <v>34</v>
      </c>
      <c r="I44" s="10">
        <f t="shared" si="0"/>
        <v>0.97142857142857142</v>
      </c>
      <c r="J44" s="9">
        <f t="shared" si="1"/>
        <v>68000</v>
      </c>
    </row>
    <row r="45" spans="1:10" x14ac:dyDescent="0.4">
      <c r="A45" s="2">
        <v>42</v>
      </c>
      <c r="B45" s="8">
        <v>43248</v>
      </c>
      <c r="C45" s="1" t="s">
        <v>23</v>
      </c>
      <c r="D45" s="2" t="str">
        <f>IF($C45="","",VLOOKUP($C45,講座一覧!$A$4:$E$10,2,FALSE))</f>
        <v>健康</v>
      </c>
      <c r="E45" s="2" t="str">
        <f>IF($C45="","",VLOOKUP($C45,講座一覧!$A$4:$E$10,3,FALSE))</f>
        <v>モーニング太極拳</v>
      </c>
      <c r="F45" s="2">
        <f>IF($C45="","",VLOOKUP($C45,講座一覧!$A$4:$E$10,4,FALSE))</f>
        <v>30</v>
      </c>
      <c r="G45" s="9">
        <f>IF($C45="","",VLOOKUP($C45,講座一覧!$A$4:$E$10,5,FALSE))</f>
        <v>1000</v>
      </c>
      <c r="H45" s="1">
        <v>22</v>
      </c>
      <c r="I45" s="10">
        <f t="shared" si="0"/>
        <v>0.73333333333333328</v>
      </c>
      <c r="J45" s="9">
        <f t="shared" si="1"/>
        <v>22000</v>
      </c>
    </row>
    <row r="46" spans="1:10" x14ac:dyDescent="0.4">
      <c r="A46" s="2">
        <v>43</v>
      </c>
      <c r="B46" s="8">
        <v>43254</v>
      </c>
      <c r="C46" s="1" t="s">
        <v>21</v>
      </c>
      <c r="D46" s="2" t="str">
        <f>IF($C46="","",VLOOKUP($C46,講座一覧!$A$4:$E$10,2,FALSE))</f>
        <v>健康</v>
      </c>
      <c r="E46" s="2" t="str">
        <f>IF($C46="","",VLOOKUP($C46,講座一覧!$A$4:$E$10,3,FALSE))</f>
        <v>リラックスヨガ</v>
      </c>
      <c r="F46" s="2">
        <f>IF($C46="","",VLOOKUP($C46,講座一覧!$A$4:$E$10,4,FALSE))</f>
        <v>40</v>
      </c>
      <c r="G46" s="9">
        <f>IF($C46="","",VLOOKUP($C46,講座一覧!$A$4:$E$10,5,FALSE))</f>
        <v>1000</v>
      </c>
      <c r="H46" s="1">
        <v>33</v>
      </c>
      <c r="I46" s="10">
        <f t="shared" si="0"/>
        <v>0.82499999999999996</v>
      </c>
      <c r="J46" s="9">
        <f t="shared" si="1"/>
        <v>33000</v>
      </c>
    </row>
    <row r="47" spans="1:10" x14ac:dyDescent="0.4">
      <c r="A47" s="2">
        <v>44</v>
      </c>
      <c r="B47" s="8">
        <v>43255</v>
      </c>
      <c r="C47" s="1" t="s">
        <v>19</v>
      </c>
      <c r="D47" s="2" t="str">
        <f>IF($C47="","",VLOOKUP($C47,講座一覧!$A$4:$E$10,2,FALSE))</f>
        <v>料理</v>
      </c>
      <c r="E47" s="2" t="str">
        <f>IF($C47="","",VLOOKUP($C47,講座一覧!$A$4:$E$10,3,FALSE))</f>
        <v>ヘルシー薬膳料理</v>
      </c>
      <c r="F47" s="2">
        <f>IF($C47="","",VLOOKUP($C47,講座一覧!$A$4:$E$10,4,FALSE))</f>
        <v>35</v>
      </c>
      <c r="G47" s="9">
        <f>IF($C47="","",VLOOKUP($C47,講座一覧!$A$4:$E$10,5,FALSE))</f>
        <v>2000</v>
      </c>
      <c r="H47" s="1">
        <v>34</v>
      </c>
      <c r="I47" s="10">
        <f t="shared" si="0"/>
        <v>0.97142857142857142</v>
      </c>
      <c r="J47" s="9">
        <f t="shared" si="1"/>
        <v>68000</v>
      </c>
    </row>
    <row r="48" spans="1:10" x14ac:dyDescent="0.4">
      <c r="A48" s="2">
        <v>45</v>
      </c>
      <c r="B48" s="8">
        <v>43255</v>
      </c>
      <c r="C48" s="1" t="s">
        <v>17</v>
      </c>
      <c r="D48" s="2" t="str">
        <f>IF($C48="","",VLOOKUP($C48,講座一覧!$A$4:$E$10,2,FALSE))</f>
        <v>料理</v>
      </c>
      <c r="E48" s="2" t="str">
        <f>IF($C48="","",VLOOKUP($C48,講座一覧!$A$4:$E$10,3,FALSE))</f>
        <v>楽しい家庭料理</v>
      </c>
      <c r="F48" s="2">
        <f>IF($C48="","",VLOOKUP($C48,講座一覧!$A$4:$E$10,4,FALSE))</f>
        <v>35</v>
      </c>
      <c r="G48" s="9">
        <f>IF($C48="","",VLOOKUP($C48,講座一覧!$A$4:$E$10,5,FALSE))</f>
        <v>2000</v>
      </c>
      <c r="H48" s="1">
        <v>32</v>
      </c>
      <c r="I48" s="10">
        <f t="shared" si="0"/>
        <v>0.91428571428571426</v>
      </c>
      <c r="J48" s="9">
        <f t="shared" si="1"/>
        <v>64000</v>
      </c>
    </row>
    <row r="49" spans="1:10" x14ac:dyDescent="0.4">
      <c r="A49" s="2">
        <v>46</v>
      </c>
      <c r="B49" s="8">
        <v>43257</v>
      </c>
      <c r="C49" s="1" t="s">
        <v>23</v>
      </c>
      <c r="D49" s="2" t="str">
        <f>IF($C49="","",VLOOKUP($C49,講座一覧!$A$4:$E$10,2,FALSE))</f>
        <v>健康</v>
      </c>
      <c r="E49" s="2" t="str">
        <f>IF($C49="","",VLOOKUP($C49,講座一覧!$A$4:$E$10,3,FALSE))</f>
        <v>モーニング太極拳</v>
      </c>
      <c r="F49" s="2">
        <f>IF($C49="","",VLOOKUP($C49,講座一覧!$A$4:$E$10,4,FALSE))</f>
        <v>30</v>
      </c>
      <c r="G49" s="9">
        <f>IF($C49="","",VLOOKUP($C49,講座一覧!$A$4:$E$10,5,FALSE))</f>
        <v>1000</v>
      </c>
      <c r="H49" s="1">
        <v>26</v>
      </c>
      <c r="I49" s="10">
        <f t="shared" si="0"/>
        <v>0.8666666666666667</v>
      </c>
      <c r="J49" s="9">
        <f t="shared" si="1"/>
        <v>26000</v>
      </c>
    </row>
    <row r="50" spans="1:10" x14ac:dyDescent="0.4">
      <c r="A50" s="2">
        <v>47</v>
      </c>
      <c r="B50" s="8">
        <v>43257</v>
      </c>
      <c r="C50" s="1" t="s">
        <v>13</v>
      </c>
      <c r="D50" s="2" t="str">
        <f>IF($C50="","",VLOOKUP($C50,講座一覧!$A$4:$E$10,2,FALSE))</f>
        <v>趣味</v>
      </c>
      <c r="E50" s="2" t="str">
        <f>IF($C50="","",VLOOKUP($C50,講座一覧!$A$4:$E$10,3,FALSE))</f>
        <v>オリジナル苔玉づくり</v>
      </c>
      <c r="F50" s="2">
        <f>IF($C50="","",VLOOKUP($C50,講座一覧!$A$4:$E$10,4,FALSE))</f>
        <v>35</v>
      </c>
      <c r="G50" s="9">
        <f>IF($C50="","",VLOOKUP($C50,講座一覧!$A$4:$E$10,5,FALSE))</f>
        <v>1500</v>
      </c>
      <c r="H50" s="1">
        <v>18</v>
      </c>
      <c r="I50" s="10">
        <f t="shared" si="0"/>
        <v>0.51428571428571423</v>
      </c>
      <c r="J50" s="9">
        <f t="shared" si="1"/>
        <v>27000</v>
      </c>
    </row>
  </sheetData>
  <phoneticPr fontId="2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8.75" x14ac:dyDescent="0.4"/>
  <cols>
    <col min="3" max="3" width="22.625" customWidth="1"/>
  </cols>
  <sheetData>
    <row r="1" spans="1:5" ht="30" x14ac:dyDescent="0.4">
      <c r="A1" s="3" t="s">
        <v>11</v>
      </c>
    </row>
    <row r="3" spans="1:5" x14ac:dyDescent="0.4">
      <c r="A3" s="5" t="s">
        <v>3</v>
      </c>
      <c r="B3" s="5" t="s">
        <v>12</v>
      </c>
      <c r="C3" s="5" t="s">
        <v>5</v>
      </c>
      <c r="D3" s="5" t="s">
        <v>6</v>
      </c>
      <c r="E3" s="5" t="s">
        <v>7</v>
      </c>
    </row>
    <row r="4" spans="1:5" x14ac:dyDescent="0.4">
      <c r="A4" s="1" t="s">
        <v>14</v>
      </c>
      <c r="B4" s="1" t="s">
        <v>25</v>
      </c>
      <c r="C4" s="1" t="s">
        <v>30</v>
      </c>
      <c r="D4" s="1">
        <v>35</v>
      </c>
      <c r="E4" s="6">
        <v>1500</v>
      </c>
    </row>
    <row r="5" spans="1:5" x14ac:dyDescent="0.4">
      <c r="A5" s="1" t="s">
        <v>16</v>
      </c>
      <c r="B5" s="1" t="s">
        <v>25</v>
      </c>
      <c r="C5" s="1" t="s">
        <v>31</v>
      </c>
      <c r="D5" s="1">
        <v>30</v>
      </c>
      <c r="E5" s="6">
        <v>1300</v>
      </c>
    </row>
    <row r="6" spans="1:5" x14ac:dyDescent="0.4">
      <c r="A6" s="1" t="s">
        <v>27</v>
      </c>
      <c r="B6" s="1" t="s">
        <v>25</v>
      </c>
      <c r="C6" s="1" t="s">
        <v>32</v>
      </c>
      <c r="D6" s="1">
        <v>30</v>
      </c>
      <c r="E6" s="6">
        <v>1000</v>
      </c>
    </row>
    <row r="7" spans="1:5" x14ac:dyDescent="0.4">
      <c r="A7" s="1" t="s">
        <v>18</v>
      </c>
      <c r="B7" s="1" t="s">
        <v>28</v>
      </c>
      <c r="C7" s="1" t="s">
        <v>33</v>
      </c>
      <c r="D7" s="1">
        <v>35</v>
      </c>
      <c r="E7" s="6">
        <v>2000</v>
      </c>
    </row>
    <row r="8" spans="1:5" x14ac:dyDescent="0.4">
      <c r="A8" s="1" t="s">
        <v>20</v>
      </c>
      <c r="B8" s="1" t="s">
        <v>28</v>
      </c>
      <c r="C8" s="1" t="s">
        <v>34</v>
      </c>
      <c r="D8" s="1">
        <v>35</v>
      </c>
      <c r="E8" s="6">
        <v>2000</v>
      </c>
    </row>
    <row r="9" spans="1:5" x14ac:dyDescent="0.4">
      <c r="A9" s="1" t="s">
        <v>22</v>
      </c>
      <c r="B9" s="1" t="s">
        <v>29</v>
      </c>
      <c r="C9" s="1" t="s">
        <v>35</v>
      </c>
      <c r="D9" s="1">
        <v>40</v>
      </c>
      <c r="E9" s="6">
        <v>1000</v>
      </c>
    </row>
    <row r="10" spans="1:5" x14ac:dyDescent="0.4">
      <c r="A10" s="1" t="s">
        <v>24</v>
      </c>
      <c r="B10" s="1" t="s">
        <v>29</v>
      </c>
      <c r="C10" s="1" t="s">
        <v>36</v>
      </c>
      <c r="D10" s="1">
        <v>30</v>
      </c>
      <c r="E10" s="6">
        <v>1000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/>
  </sheetViews>
  <sheetFormatPr defaultRowHeight="18.75" x14ac:dyDescent="0.4"/>
  <cols>
    <col min="1" max="1" width="21.375" bestFit="1" customWidth="1"/>
    <col min="2" max="2" width="11.25" bestFit="1" customWidth="1"/>
    <col min="3" max="3" width="7" bestFit="1" customWidth="1"/>
    <col min="4" max="4" width="5.625" bestFit="1" customWidth="1"/>
    <col min="5" max="5" width="7.25" bestFit="1" customWidth="1"/>
    <col min="6" max="6" width="7.75" bestFit="1" customWidth="1"/>
    <col min="7" max="16" width="8.875" bestFit="1" customWidth="1"/>
    <col min="17" max="17" width="9" bestFit="1" customWidth="1"/>
    <col min="18" max="21" width="7.75" bestFit="1" customWidth="1"/>
    <col min="22" max="30" width="8.875" bestFit="1" customWidth="1"/>
    <col min="31" max="31" width="9" bestFit="1" customWidth="1"/>
    <col min="32" max="34" width="7.75" bestFit="1" customWidth="1"/>
    <col min="36" max="36" width="5.5" bestFit="1" customWidth="1"/>
  </cols>
  <sheetData>
    <row r="3" spans="1:4" x14ac:dyDescent="0.4">
      <c r="A3" s="11" t="s">
        <v>47</v>
      </c>
      <c r="B3" s="11" t="s">
        <v>44</v>
      </c>
    </row>
    <row r="4" spans="1:4" x14ac:dyDescent="0.4">
      <c r="B4" t="s">
        <v>45</v>
      </c>
      <c r="C4" t="s">
        <v>46</v>
      </c>
      <c r="D4" t="s">
        <v>43</v>
      </c>
    </row>
    <row r="5" spans="1:4" x14ac:dyDescent="0.4">
      <c r="A5" s="11" t="s">
        <v>37</v>
      </c>
    </row>
    <row r="6" spans="1:4" x14ac:dyDescent="0.4">
      <c r="A6" s="12" t="s">
        <v>38</v>
      </c>
      <c r="B6" s="13">
        <v>85</v>
      </c>
      <c r="C6" s="13">
        <v>54</v>
      </c>
      <c r="D6" s="13">
        <v>139</v>
      </c>
    </row>
    <row r="7" spans="1:4" x14ac:dyDescent="0.4">
      <c r="A7" s="12" t="s">
        <v>39</v>
      </c>
      <c r="B7" s="13">
        <v>41</v>
      </c>
      <c r="C7" s="13">
        <v>54</v>
      </c>
      <c r="D7" s="13">
        <v>95</v>
      </c>
    </row>
    <row r="8" spans="1:4" x14ac:dyDescent="0.4">
      <c r="A8" s="12" t="s">
        <v>40</v>
      </c>
      <c r="B8" s="13">
        <v>63</v>
      </c>
      <c r="C8" s="13">
        <v>128</v>
      </c>
      <c r="D8" s="13">
        <v>191</v>
      </c>
    </row>
    <row r="9" spans="1:4" x14ac:dyDescent="0.4">
      <c r="A9" s="12" t="s">
        <v>41</v>
      </c>
      <c r="B9" s="13">
        <v>130</v>
      </c>
      <c r="C9" s="13">
        <v>93</v>
      </c>
      <c r="D9" s="13">
        <v>223</v>
      </c>
    </row>
    <row r="10" spans="1:4" x14ac:dyDescent="0.4">
      <c r="A10" s="12" t="s">
        <v>42</v>
      </c>
      <c r="B10" s="13">
        <v>154</v>
      </c>
      <c r="C10" s="13">
        <v>153</v>
      </c>
      <c r="D10" s="13">
        <v>307</v>
      </c>
    </row>
    <row r="11" spans="1:4" x14ac:dyDescent="0.4">
      <c r="A11" s="12" t="s">
        <v>43</v>
      </c>
      <c r="B11" s="13">
        <v>473</v>
      </c>
      <c r="C11" s="13">
        <v>482</v>
      </c>
      <c r="D11" s="13">
        <v>955</v>
      </c>
    </row>
  </sheetData>
  <phoneticPr fontId="2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講座開催状況</vt:lpstr>
      <vt:lpstr>講座一覧</vt:lpstr>
      <vt:lpstr>ピボットテーブル</vt:lpstr>
      <vt:lpstr>ピボットグラフ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2017-11-22T05:16:49Z</dcterms:created>
  <dcterms:modified xsi:type="dcterms:W3CDTF">2017-11-22T05:16:54Z</dcterms:modified>
</cp:coreProperties>
</file>