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3750" windowWidth="15135" windowHeight="3795"/>
  </bookViews>
  <sheets>
    <sheet name="4-1" sheetId="10" r:id="rId1"/>
    <sheet name="4-2" sheetId="3" r:id="rId2"/>
    <sheet name="休業日一覧表" sheetId="2" r:id="rId3"/>
    <sheet name="4-3" sheetId="4" r:id="rId4"/>
    <sheet name="4-4" sheetId="5" r:id="rId5"/>
    <sheet name="4-5" sheetId="6" r:id="rId6"/>
    <sheet name="4-6" sheetId="7" r:id="rId7"/>
    <sheet name="4-7" sheetId="8" r:id="rId8"/>
    <sheet name="4-8" sheetId="9" r:id="rId9"/>
  </sheets>
  <calcPr calcId="145621"/>
</workbook>
</file>

<file path=xl/calcChain.xml><?xml version="1.0" encoding="utf-8"?>
<calcChain xmlns="http://schemas.openxmlformats.org/spreadsheetml/2006/main">
  <c r="F16" i="7" l="1"/>
  <c r="F16" i="5"/>
  <c r="F16" i="3"/>
  <c r="F16" i="10" l="1"/>
  <c r="F14" i="5" l="1"/>
  <c r="F13" i="5"/>
  <c r="F12" i="5"/>
  <c r="F11" i="5"/>
  <c r="F10" i="5"/>
  <c r="F15" i="5" s="1"/>
  <c r="F14" i="3"/>
  <c r="F13" i="3"/>
  <c r="F12" i="3"/>
  <c r="F11" i="3"/>
  <c r="F10" i="3"/>
  <c r="F15" i="3" s="1"/>
  <c r="F17" i="5" l="1"/>
  <c r="F17" i="3"/>
  <c r="E12" i="8"/>
  <c r="C6" i="10" l="1"/>
  <c r="B7" i="8"/>
  <c r="F14" i="10" l="1"/>
  <c r="F13" i="10"/>
  <c r="F12" i="10"/>
  <c r="F11" i="10"/>
  <c r="F10" i="10"/>
  <c r="F15" i="10" l="1"/>
  <c r="F17" i="10"/>
  <c r="E4" i="9" l="1"/>
  <c r="E5" i="9"/>
  <c r="E6" i="9"/>
  <c r="E7" i="9"/>
  <c r="E8" i="9"/>
  <c r="E9" i="9"/>
  <c r="E10" i="9"/>
  <c r="E11" i="9"/>
  <c r="E7" i="8"/>
  <c r="B8" i="8"/>
  <c r="E8" i="8"/>
  <c r="B9" i="8"/>
  <c r="E9" i="8"/>
  <c r="B10" i="8"/>
  <c r="E10" i="8"/>
  <c r="B11" i="8"/>
  <c r="E11" i="8"/>
  <c r="B12" i="8"/>
  <c r="B13" i="8"/>
  <c r="E13" i="8"/>
  <c r="B14" i="8"/>
  <c r="E14" i="8"/>
  <c r="B15" i="8"/>
  <c r="E15" i="8"/>
  <c r="B16" i="8"/>
  <c r="E16" i="8"/>
  <c r="B17" i="8"/>
  <c r="E17" i="8"/>
  <c r="B18" i="8"/>
  <c r="E18" i="8"/>
  <c r="B19" i="8"/>
  <c r="E19" i="8"/>
  <c r="B20" i="8"/>
  <c r="E20" i="8"/>
  <c r="B21" i="8"/>
  <c r="E21" i="8"/>
  <c r="B22" i="8"/>
  <c r="E22" i="8"/>
  <c r="B23" i="8"/>
  <c r="E23" i="8"/>
  <c r="B24" i="8"/>
  <c r="E24" i="8"/>
  <c r="B25" i="8"/>
  <c r="E25" i="8"/>
  <c r="B26" i="8"/>
  <c r="E26" i="8"/>
  <c r="B27" i="8"/>
  <c r="E27" i="8"/>
  <c r="B28" i="8"/>
  <c r="E28" i="8"/>
  <c r="B29" i="8"/>
  <c r="E29" i="8"/>
  <c r="B30" i="8"/>
  <c r="E30" i="8"/>
  <c r="B31" i="8"/>
  <c r="E31" i="8"/>
  <c r="B32" i="8"/>
  <c r="E32" i="8"/>
  <c r="B33" i="8"/>
  <c r="E33" i="8"/>
  <c r="B34" i="8"/>
  <c r="E34" i="8"/>
  <c r="B35" i="8"/>
  <c r="E35" i="8"/>
  <c r="B36" i="8"/>
  <c r="E36" i="8"/>
  <c r="G4" i="8" l="1"/>
  <c r="F14" i="7"/>
  <c r="F13" i="7"/>
  <c r="F12" i="7"/>
  <c r="F11" i="7"/>
  <c r="F10" i="7"/>
  <c r="F15" i="7" l="1"/>
  <c r="C5" i="5"/>
  <c r="F17" i="7"/>
  <c r="C5" i="7" s="1"/>
</calcChain>
</file>

<file path=xl/sharedStrings.xml><?xml version="1.0" encoding="utf-8"?>
<sst xmlns="http://schemas.openxmlformats.org/spreadsheetml/2006/main" count="158" uniqueCount="99">
  <si>
    <t>注文確認書</t>
    <rPh sb="0" eb="2">
      <t>チュウモン</t>
    </rPh>
    <rPh sb="2" eb="5">
      <t>カクニンショ</t>
    </rPh>
    <phoneticPr fontId="3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</si>
  <si>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3"/>
  </si>
  <si>
    <t>注文日</t>
    <rPh sb="0" eb="2">
      <t>チュウモン</t>
    </rPh>
    <rPh sb="2" eb="3">
      <t>ビ</t>
    </rPh>
    <phoneticPr fontId="3"/>
  </si>
  <si>
    <t>納品日</t>
    <rPh sb="0" eb="3">
      <t>ノウヒンビ</t>
    </rPh>
    <phoneticPr fontId="3"/>
  </si>
  <si>
    <t>※納品には6営業日かかります。</t>
    <rPh sb="1" eb="3">
      <t>ノウヒン</t>
    </rPh>
    <rPh sb="6" eb="9">
      <t>エイギョウビ</t>
    </rPh>
    <phoneticPr fontId="3"/>
  </si>
  <si>
    <r>
      <t>●</t>
    </r>
    <r>
      <rPr>
        <b/>
        <sz val="11"/>
        <rFont val="ＭＳ Ｐゴシック"/>
        <family val="3"/>
        <charset val="128"/>
      </rPr>
      <t>ご注文商品</t>
    </r>
    <rPh sb="2" eb="4">
      <t>チュウモン</t>
    </rPh>
    <rPh sb="4" eb="6">
      <t>ショウヒン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</si>
  <si>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</si>
  <si>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</si>
  <si>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</si>
  <si>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</si>
  <si>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</si>
  <si>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冷蔵庫BR</t>
    <rPh sb="0" eb="3">
      <t>レイゾウコ</t>
    </rPh>
    <phoneticPr fontId="3"/>
  </si>
  <si>
    <t>冷蔵庫AC</t>
    <rPh sb="0" eb="3">
      <t>レイゾウコ</t>
    </rPh>
    <phoneticPr fontId="3"/>
  </si>
  <si>
    <t>電子レンジZY</t>
    <rPh sb="0" eb="2">
      <t>デンシ</t>
    </rPh>
    <phoneticPr fontId="3"/>
  </si>
  <si>
    <t>炊飯ジャーJL</t>
    <rPh sb="0" eb="2">
      <t>スイハン</t>
    </rPh>
    <phoneticPr fontId="3"/>
  </si>
  <si>
    <t>ジューサーミキサーJM</t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</si>
  <si>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</si>
  <si>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</si>
  <si>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</si>
  <si>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元旦</t>
    <rPh sb="0" eb="2">
      <t>ガンタン</t>
    </rPh>
    <phoneticPr fontId="3"/>
  </si>
  <si>
    <t>振替休日</t>
    <rPh sb="0" eb="2">
      <t>フリカエ</t>
    </rPh>
    <rPh sb="2" eb="4">
      <t>キュウジツ</t>
    </rPh>
    <phoneticPr fontId="3"/>
  </si>
  <si>
    <t>冬期休暇</t>
    <rPh sb="0" eb="2">
      <t>トウキ</t>
    </rPh>
    <rPh sb="2" eb="4">
      <t>キュウカ</t>
    </rPh>
    <phoneticPr fontId="3"/>
  </si>
  <si>
    <t>成人の日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</si>
  <si>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</si>
  <si>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春分の日</t>
    <rPh sb="0" eb="2">
      <t>シュンブン</t>
    </rPh>
    <rPh sb="3" eb="4">
      <t>ヒ</t>
    </rPh>
    <phoneticPr fontId="3"/>
  </si>
  <si>
    <t>昭和の日</t>
    <rPh sb="0" eb="2">
      <t>ショウワ</t>
    </rPh>
    <rPh sb="3" eb="4">
      <t>ヒ</t>
    </rPh>
    <phoneticPr fontId="3"/>
  </si>
  <si>
    <t>憲法記念日</t>
    <rPh sb="0" eb="2">
      <t>ケンポウ</t>
    </rPh>
    <rPh sb="2" eb="5">
      <t>キネンビ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</si>
  <si>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</si>
  <si>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</si>
  <si>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創立記念日</t>
    <rPh sb="0" eb="2">
      <t>ソウリツ</t>
    </rPh>
    <rPh sb="2" eb="5">
      <t>キネンビ</t>
    </rPh>
    <phoneticPr fontId="3"/>
  </si>
  <si>
    <t>海の日</t>
    <rPh sb="0" eb="1">
      <t>ウミ</t>
    </rPh>
    <rPh sb="2" eb="3">
      <t>ヒ</t>
    </rPh>
    <phoneticPr fontId="3"/>
  </si>
  <si>
    <t>夏期休暇</t>
    <rPh sb="0" eb="2">
      <t>カキ</t>
    </rPh>
    <rPh sb="2" eb="4">
      <t>キュウカ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</si>
  <si>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</si>
  <si>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</si>
  <si>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体育の日</t>
    <rPh sb="0" eb="2">
      <t>タイイク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</si>
  <si>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</si>
  <si>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</si>
  <si>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</si>
  <si>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短期アルバイト社員　勤務表</t>
    <rPh sb="0" eb="2">
      <t>タンキ</t>
    </rPh>
    <rPh sb="7" eb="9">
      <t>シャイン</t>
    </rPh>
    <rPh sb="10" eb="12">
      <t>キンム</t>
    </rPh>
    <rPh sb="12" eb="13">
      <t>ヒョウ</t>
    </rPh>
    <phoneticPr fontId="3"/>
  </si>
  <si>
    <t>名前</t>
    <rPh sb="0" eb="2">
      <t>ナマエ</t>
    </rPh>
    <phoneticPr fontId="3"/>
  </si>
  <si>
    <t>勤務開始日</t>
    <rPh sb="0" eb="2">
      <t>キンム</t>
    </rPh>
    <rPh sb="2" eb="5">
      <t>カイシビ</t>
    </rPh>
    <phoneticPr fontId="3"/>
  </si>
  <si>
    <t>勤務終了日</t>
    <rPh sb="0" eb="2">
      <t>キンム</t>
    </rPh>
    <rPh sb="2" eb="5">
      <t>シュウリョウビ</t>
    </rPh>
    <phoneticPr fontId="3"/>
  </si>
  <si>
    <t>勤務日数</t>
    <rPh sb="0" eb="2">
      <t>キンム</t>
    </rPh>
    <rPh sb="2" eb="4">
      <t>ニッスウ</t>
    </rPh>
    <phoneticPr fontId="3"/>
  </si>
  <si>
    <t>相田　恵理子</t>
    <rPh sb="0" eb="2">
      <t>アイダ</t>
    </rPh>
    <rPh sb="3" eb="6">
      <t>エリコ</t>
    </rPh>
    <phoneticPr fontId="3"/>
  </si>
  <si>
    <t>鎌田　愛</t>
    <rPh sb="0" eb="2">
      <t>カマタ</t>
    </rPh>
    <rPh sb="3" eb="4">
      <t>アイ</t>
    </rPh>
    <phoneticPr fontId="3"/>
  </si>
  <si>
    <t>田中　京子</t>
    <rPh sb="0" eb="2">
      <t>タナカ</t>
    </rPh>
    <rPh sb="3" eb="5">
      <t>キョウコ</t>
    </rPh>
    <phoneticPr fontId="3"/>
  </si>
  <si>
    <t>堤　加奈子</t>
    <rPh sb="0" eb="1">
      <t>ツツミ</t>
    </rPh>
    <rPh sb="2" eb="5">
      <t>カナコ</t>
    </rPh>
    <phoneticPr fontId="3"/>
  </si>
  <si>
    <t>長谷川　克夫</t>
    <rPh sb="0" eb="3">
      <t>ハセガワ</t>
    </rPh>
    <rPh sb="4" eb="6">
      <t>カツオ</t>
    </rPh>
    <phoneticPr fontId="3"/>
  </si>
  <si>
    <t>本間　聡</t>
    <rPh sb="0" eb="2">
      <t>ホンマ</t>
    </rPh>
    <rPh sb="3" eb="4">
      <t>サトシ</t>
    </rPh>
    <phoneticPr fontId="3"/>
  </si>
  <si>
    <t>請求書</t>
    <rPh sb="0" eb="2">
      <t>セイキュウ</t>
    </rPh>
    <rPh sb="2" eb="3">
      <t>ショ</t>
    </rPh>
    <phoneticPr fontId="3"/>
  </si>
  <si>
    <t>発行日</t>
    <rPh sb="0" eb="3">
      <t>ハッコウビ</t>
    </rPh>
    <phoneticPr fontId="3"/>
  </si>
  <si>
    <t>ご請求金額</t>
    <rPh sb="1" eb="3">
      <t>セイキュウ</t>
    </rPh>
    <rPh sb="3" eb="5">
      <t>キンガク</t>
    </rPh>
    <phoneticPr fontId="3"/>
  </si>
  <si>
    <t>お支払期限</t>
    <rPh sb="1" eb="3">
      <t>シハライ</t>
    </rPh>
    <rPh sb="3" eb="5">
      <t>キゲン</t>
    </rPh>
    <phoneticPr fontId="3"/>
  </si>
  <si>
    <t>備品使用年数管理表</t>
    <rPh sb="0" eb="2">
      <t>ビヒン</t>
    </rPh>
    <rPh sb="2" eb="4">
      <t>シヨウ</t>
    </rPh>
    <rPh sb="4" eb="6">
      <t>ネンスウ</t>
    </rPh>
    <rPh sb="6" eb="8">
      <t>カンリ</t>
    </rPh>
    <rPh sb="8" eb="9">
      <t>ヒョウ</t>
    </rPh>
    <phoneticPr fontId="3"/>
  </si>
  <si>
    <t>製品名</t>
    <rPh sb="0" eb="3">
      <t>セイヒンメイ</t>
    </rPh>
    <phoneticPr fontId="3"/>
  </si>
  <si>
    <t>購入年月日</t>
    <rPh sb="0" eb="2">
      <t>コウニュウ</t>
    </rPh>
    <rPh sb="2" eb="5">
      <t>ネンガッピ</t>
    </rPh>
    <phoneticPr fontId="3"/>
  </si>
  <si>
    <t>使用年数</t>
    <rPh sb="0" eb="2">
      <t>シヨウ</t>
    </rPh>
    <rPh sb="2" eb="4">
      <t>ネンスウ</t>
    </rPh>
    <phoneticPr fontId="3"/>
  </si>
  <si>
    <t>ホワイトボード 100T</t>
    <phoneticPr fontId="3"/>
  </si>
  <si>
    <t>勤務時間</t>
    <rPh sb="0" eb="2">
      <t>キンム</t>
    </rPh>
    <rPh sb="2" eb="4">
      <t>ジカン</t>
    </rPh>
    <phoneticPr fontId="3"/>
  </si>
  <si>
    <t>終了時刻</t>
    <rPh sb="0" eb="2">
      <t>シュウリョウ</t>
    </rPh>
    <rPh sb="2" eb="4">
      <t>ジコク</t>
    </rPh>
    <phoneticPr fontId="3"/>
  </si>
  <si>
    <t>開始時刻</t>
    <rPh sb="0" eb="2">
      <t>カイシ</t>
    </rPh>
    <rPh sb="2" eb="4">
      <t>ジコク</t>
    </rPh>
    <phoneticPr fontId="3"/>
  </si>
  <si>
    <t>日付</t>
    <rPh sb="0" eb="2">
      <t>ヒヅケ</t>
    </rPh>
    <phoneticPr fontId="3"/>
  </si>
  <si>
    <t>勤務時間合計（休日）</t>
    <rPh sb="0" eb="2">
      <t>キンム</t>
    </rPh>
    <rPh sb="2" eb="4">
      <t>ジカン</t>
    </rPh>
    <rPh sb="4" eb="6">
      <t>ゴウケイ</t>
    </rPh>
    <rPh sb="7" eb="9">
      <t>キュウジツ</t>
    </rPh>
    <phoneticPr fontId="3"/>
  </si>
  <si>
    <t>時間</t>
    <rPh sb="0" eb="2">
      <t>ジカン</t>
    </rPh>
    <phoneticPr fontId="3"/>
  </si>
  <si>
    <t>休憩時間</t>
    <rPh sb="0" eb="2">
      <t>キュウケイ</t>
    </rPh>
    <rPh sb="2" eb="4">
      <t>ジカン</t>
    </rPh>
    <phoneticPr fontId="3"/>
  </si>
  <si>
    <t>勤務時間合計（平日）</t>
    <rPh sb="0" eb="2">
      <t>キンム</t>
    </rPh>
    <rPh sb="2" eb="4">
      <t>ジカン</t>
    </rPh>
    <rPh sb="4" eb="6">
      <t>ゴウケイ</t>
    </rPh>
    <rPh sb="7" eb="9">
      <t>ヘイジツ</t>
    </rPh>
    <phoneticPr fontId="3"/>
  </si>
  <si>
    <t>定時勤務時間</t>
    <rPh sb="0" eb="2">
      <t>テイジ</t>
    </rPh>
    <rPh sb="2" eb="4">
      <t>キンム</t>
    </rPh>
    <rPh sb="4" eb="6">
      <t>ジカン</t>
    </rPh>
    <phoneticPr fontId="3"/>
  </si>
  <si>
    <t>日花　泉</t>
    <rPh sb="0" eb="1">
      <t>ヒ</t>
    </rPh>
    <rPh sb="1" eb="2">
      <t>バナ</t>
    </rPh>
    <rPh sb="3" eb="4">
      <t>イズミ</t>
    </rPh>
    <phoneticPr fontId="3"/>
  </si>
  <si>
    <t>氏名</t>
    <rPh sb="0" eb="2">
      <t>シメイ</t>
    </rPh>
    <phoneticPr fontId="3"/>
  </si>
  <si>
    <t>勤務実績表</t>
    <rPh sb="0" eb="2">
      <t>キンム</t>
    </rPh>
    <rPh sb="2" eb="4">
      <t>ジッセキ</t>
    </rPh>
    <rPh sb="4" eb="5">
      <t>ヒョウ</t>
    </rPh>
    <phoneticPr fontId="3"/>
  </si>
  <si>
    <t>※支給額は、1円単位を切り上げ</t>
    <rPh sb="1" eb="4">
      <t>シキュウガク</t>
    </rPh>
    <rPh sb="7" eb="8">
      <t>エン</t>
    </rPh>
    <rPh sb="8" eb="10">
      <t>タンイ</t>
    </rPh>
    <rPh sb="11" eb="12">
      <t>キ</t>
    </rPh>
    <rPh sb="13" eb="14">
      <t>ア</t>
    </rPh>
    <phoneticPr fontId="3"/>
  </si>
  <si>
    <t>細田　裕輔</t>
    <rPh sb="0" eb="2">
      <t>ホソダ</t>
    </rPh>
    <rPh sb="3" eb="5">
      <t>ユウスケ</t>
    </rPh>
    <phoneticPr fontId="3"/>
  </si>
  <si>
    <t>藤沢　博美</t>
    <rPh sb="0" eb="2">
      <t>フジサワ</t>
    </rPh>
    <rPh sb="3" eb="5">
      <t>ヒロミ</t>
    </rPh>
    <phoneticPr fontId="3"/>
  </si>
  <si>
    <t>橋本　泉</t>
    <rPh sb="0" eb="2">
      <t>ハシモト</t>
    </rPh>
    <rPh sb="3" eb="4">
      <t>イズミ</t>
    </rPh>
    <phoneticPr fontId="3"/>
  </si>
  <si>
    <t>戸田　聡史</t>
    <rPh sb="0" eb="2">
      <t>トダ</t>
    </rPh>
    <rPh sb="3" eb="5">
      <t>サトシ</t>
    </rPh>
    <phoneticPr fontId="3"/>
  </si>
  <si>
    <t>田中　康子</t>
    <rPh sb="0" eb="2">
      <t>タナカ</t>
    </rPh>
    <rPh sb="3" eb="5">
      <t>ヤスコ</t>
    </rPh>
    <phoneticPr fontId="3"/>
  </si>
  <si>
    <t>佐藤　優子</t>
    <rPh sb="0" eb="2">
      <t>サトウ</t>
    </rPh>
    <rPh sb="3" eb="5">
      <t>ユウコ</t>
    </rPh>
    <phoneticPr fontId="3"/>
  </si>
  <si>
    <t>柿沢　稔</t>
    <rPh sb="0" eb="2">
      <t>カキザワ</t>
    </rPh>
    <rPh sb="3" eb="4">
      <t>ミノル</t>
    </rPh>
    <phoneticPr fontId="3"/>
  </si>
  <si>
    <t>青木　悠斗</t>
    <rPh sb="0" eb="2">
      <t>アオキ</t>
    </rPh>
    <rPh sb="3" eb="5">
      <t>ユウト</t>
    </rPh>
    <phoneticPr fontId="3"/>
  </si>
  <si>
    <t>支給額</t>
    <rPh sb="0" eb="3">
      <t>シキュウガク</t>
    </rPh>
    <phoneticPr fontId="3"/>
  </si>
  <si>
    <t>時給</t>
    <rPh sb="0" eb="2">
      <t>ジキュウ</t>
    </rPh>
    <phoneticPr fontId="3"/>
  </si>
  <si>
    <t>勤務時間
（数値換算）</t>
    <rPh sb="0" eb="2">
      <t>キンム</t>
    </rPh>
    <rPh sb="2" eb="4">
      <t>ジカン</t>
    </rPh>
    <rPh sb="6" eb="8">
      <t>スウチ</t>
    </rPh>
    <rPh sb="8" eb="10">
      <t>カンサン</t>
    </rPh>
    <phoneticPr fontId="3"/>
  </si>
  <si>
    <t>勤務時間
（時刻表示）</t>
    <rPh sb="0" eb="2">
      <t>キンム</t>
    </rPh>
    <rPh sb="2" eb="4">
      <t>ジカン</t>
    </rPh>
    <rPh sb="6" eb="8">
      <t>ジコク</t>
    </rPh>
    <rPh sb="8" eb="10">
      <t>ヒョウジ</t>
    </rPh>
    <phoneticPr fontId="3"/>
  </si>
  <si>
    <t>アルバイト給与計算</t>
    <rPh sb="5" eb="7">
      <t>キュウヨ</t>
    </rPh>
    <rPh sb="7" eb="9">
      <t>ケイサン</t>
    </rPh>
    <phoneticPr fontId="3"/>
  </si>
  <si>
    <t>発行日：</t>
    <rPh sb="0" eb="3">
      <t>ハッコウビ</t>
    </rPh>
    <phoneticPr fontId="3"/>
  </si>
  <si>
    <t>●ご注文商品</t>
    <rPh sb="2" eb="4">
      <t>チュウモン</t>
    </rPh>
    <rPh sb="4" eb="6">
      <t>ショウヒン</t>
    </rPh>
    <phoneticPr fontId="3"/>
  </si>
  <si>
    <t>※お支払期限は発行日の翌月末です。</t>
    <rPh sb="2" eb="4">
      <t>シハライ</t>
    </rPh>
    <rPh sb="4" eb="6">
      <t>キゲン</t>
    </rPh>
    <rPh sb="7" eb="10">
      <t>ハッコウビ</t>
    </rPh>
    <rPh sb="11" eb="13">
      <t>ヨクゲツ</t>
    </rPh>
    <rPh sb="13" eb="14">
      <t>マツ</t>
    </rPh>
    <phoneticPr fontId="3"/>
  </si>
  <si>
    <t>※お支払期限は発行日の翌月15日です。</t>
    <rPh sb="2" eb="4">
      <t>シハライ</t>
    </rPh>
    <rPh sb="4" eb="6">
      <t>キゲン</t>
    </rPh>
    <rPh sb="7" eb="10">
      <t>ハッコウビ</t>
    </rPh>
    <rPh sb="11" eb="13">
      <t>ヨクゲツ</t>
    </rPh>
    <rPh sb="15" eb="16">
      <t>ニチ</t>
    </rPh>
    <phoneticPr fontId="3"/>
  </si>
  <si>
    <t>モノクロプリンター C505</t>
    <phoneticPr fontId="3"/>
  </si>
  <si>
    <t>モノクロプリンター C605</t>
    <phoneticPr fontId="3"/>
  </si>
  <si>
    <t>モノクロプリンター C710</t>
    <phoneticPr fontId="3"/>
  </si>
  <si>
    <t>カラープリンター VC5000</t>
    <phoneticPr fontId="3"/>
  </si>
  <si>
    <t>プロジェクター CV-40</t>
    <phoneticPr fontId="3"/>
  </si>
  <si>
    <t>●2017年休業日一覧</t>
    <rPh sb="5" eb="6">
      <t>ネン</t>
    </rPh>
    <rPh sb="6" eb="9">
      <t>キュウギョウビ</t>
    </rPh>
    <rPh sb="9" eb="11">
      <t>イチラン</t>
    </rPh>
    <phoneticPr fontId="3"/>
  </si>
  <si>
    <t>山の日</t>
    <rPh sb="0" eb="1">
      <t>ヤマ</t>
    </rPh>
    <rPh sb="2" eb="3">
      <t>ヒ</t>
    </rPh>
    <phoneticPr fontId="3"/>
  </si>
  <si>
    <t>※勤務日数は土日と「2017年休業日一覧」の休日を除いた日数</t>
    <rPh sb="1" eb="3">
      <t>キンム</t>
    </rPh>
    <rPh sb="3" eb="5">
      <t>ニッスウ</t>
    </rPh>
    <rPh sb="6" eb="8">
      <t>ドニチ</t>
    </rPh>
    <rPh sb="14" eb="15">
      <t>ネン</t>
    </rPh>
    <rPh sb="15" eb="18">
      <t>キュウギョウビ</t>
    </rPh>
    <rPh sb="18" eb="20">
      <t>イチラン</t>
    </rPh>
    <rPh sb="22" eb="24">
      <t>キュウジツ</t>
    </rPh>
    <rPh sb="25" eb="26">
      <t>ノゾ</t>
    </rPh>
    <rPh sb="28" eb="30">
      <t>ニッスウ</t>
    </rPh>
    <phoneticPr fontId="3"/>
  </si>
  <si>
    <t>2017年4月分</t>
    <rPh sb="4" eb="5">
      <t>ネン</t>
    </rPh>
    <rPh sb="6" eb="7">
      <t>ガツ</t>
    </rPh>
    <rPh sb="7" eb="8">
      <t>ブン</t>
    </rPh>
    <phoneticPr fontId="3"/>
  </si>
  <si>
    <t>請求No.</t>
    <rPh sb="0" eb="2">
      <t>セイキュウ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</si>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</sst>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176" formatCode="yyyy/m/d;@"/>
    <numFmt numFmtId="177" formatCode="m/d;@"/>
    <numFmt numFmtId="178" formatCode="[h]:mm"/>
    <numFmt numFmtId="179" formatCode="0.00_ "/>
    <numFmt numFmtId="180" formatCode="ggge&quot;年&quot;mm&quot;月&quot;dd&quot;日&quot;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76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14" fontId="0" fillId="0" borderId="3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right" vertical="center"/>
    </xf>
    <xf numFmtId="14" fontId="0" fillId="0" borderId="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0" fontId="0" fillId="0" borderId="8" xfId="0" applyNumberFormat="1" applyFont="1" applyFill="1" applyBorder="1" applyAlignment="1">
      <alignment vertical="center"/>
    </xf>
    <xf numFmtId="38" fontId="0" fillId="0" borderId="9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38" fontId="0" fillId="0" borderId="11" xfId="0" applyNumberFormat="1" applyFont="1" applyFill="1" applyBorder="1" applyAlignment="1">
      <alignment vertical="center"/>
    </xf>
    <xf numFmtId="38" fontId="0" fillId="0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179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1" fillId="0" borderId="1" xfId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78" fontId="1" fillId="0" borderId="13" xfId="0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178" fontId="1" fillId="0" borderId="12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7" fontId="0" fillId="0" borderId="1" xfId="0" applyNumberFormat="1" applyBorder="1" applyAlignment="1">
      <alignment vertical="center"/>
    </xf>
    <xf numFmtId="20" fontId="0" fillId="0" borderId="1" xfId="0" applyNumberFormat="1" applyBorder="1" applyAlignment="1">
      <alignment vertical="center"/>
    </xf>
    <xf numFmtId="5" fontId="0" fillId="0" borderId="3" xfId="0" applyNumberFormat="1" applyFont="1" applyFill="1" applyBorder="1" applyAlignment="1">
      <alignment vertical="center"/>
    </xf>
    <xf numFmtId="38" fontId="0" fillId="0" borderId="8" xfId="0" applyNumberFormat="1" applyFont="1" applyFill="1" applyBorder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0" fontId="4" fillId="2" borderId="14" xfId="0" applyFont="1" applyFill="1" applyBorder="1" applyAlignment="1">
      <alignment horizontal="left" vertical="center" indent="1"/>
    </xf>
    <xf numFmtId="9" fontId="4" fillId="2" borderId="15" xfId="2" applyFont="1" applyFill="1" applyBorder="1" applyAlignment="1">
      <alignment vertical="center"/>
    </xf>
    <xf numFmtId="180" fontId="0" fillId="0" borderId="3" xfId="0" applyNumberFormat="1" applyFont="1" applyFill="1" applyBorder="1" applyAlignment="1">
      <alignment vertical="center"/>
    </xf>
    <xf numFmtId="180" fontId="0" fillId="0" borderId="5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0" fontId="4" fillId="2" borderId="15" xfId="0" applyFont="1" applyFill="1" applyBorder="1" applyAlignment="1">
      <alignment horizontal="left" vertical="center" indent="1"/>
    </xf>
    <xf numFmtId="0" fontId="4" fillId="2" borderId="16" xfId="0" applyFont="1" applyFill="1" applyBorder="1" applyAlignment="1">
      <alignment horizontal="left" vertical="center" indent="1"/>
    </xf>
    <xf numFmtId="0" fontId="4" fillId="2" borderId="17" xfId="0" applyFont="1" applyFill="1" applyBorder="1" applyAlignment="1">
      <alignment horizontal="left" vertical="center" indent="1"/>
    </xf>
    <xf numFmtId="0" fontId="4" fillId="2" borderId="18" xfId="0" applyFont="1" applyFill="1" applyBorder="1" applyAlignment="1">
      <alignment horizontal="left" vertical="center" indent="1"/>
    </xf>
    <xf numFmtId="0" fontId="4" fillId="2" borderId="19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bestFit="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 t="s">
        <v>84</v>
      </c>
      <c r="E1" s="69"/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73">
        <v>42807</v>
      </c>
      <c r="D5" s="23"/>
      <c r="E5" s="23"/>
      <c r="F5" s="23"/>
    </row>
    <row r="6" spans="1:6" ht="14.25" thickBot="1">
      <c r="A6" s="18"/>
      <c r="B6" s="26" t="s">
        <v>3</v>
      </c>
      <c r="C6" s="74">
        <f>WORKDAY(C5,6,休業日一覧表!C3:C26)</f>
        <v>42816</v>
      </c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5" t="s">
        <v>16</v>
      </c>
      <c r="E15" s="76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7" t="s">
        <v>18</v>
      </c>
      <c r="E17" s="78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bestFit="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/>
      <c r="E1" s="20"/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25">
        <v>42807</v>
      </c>
      <c r="D5" s="23"/>
      <c r="E5" s="23"/>
      <c r="F5" s="23"/>
    </row>
    <row r="6" spans="1:6" ht="14.25" thickBot="1">
      <c r="A6" s="18"/>
      <c r="B6" s="26" t="s">
        <v>3</v>
      </c>
      <c r="C6" s="27"/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5" t="s">
        <v>16</v>
      </c>
      <c r="E15" s="76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7" t="s">
        <v>18</v>
      </c>
      <c r="E17" s="78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6"/>
  <sheetViews>
    <sheetView workbookViewId="0"/>
  </sheetViews>
  <sheetFormatPr defaultRowHeight="13.5"/>
  <cols>
    <col min="1" max="1" width="1.875" style="21" customWidth="1"/>
    <col min="2" max="2" width="11.375" style="21" bestFit="1" customWidth="1"/>
    <col min="3" max="3" width="10.25" style="21" bestFit="1" customWidth="1"/>
    <col min="4" max="16384" width="9" style="21"/>
  </cols>
  <sheetData>
    <row r="1" spans="2:3">
      <c r="B1" s="61" t="s">
        <v>93</v>
      </c>
      <c r="C1" s="62"/>
    </row>
    <row r="2" spans="2:3" ht="14.25" thickBot="1">
      <c r="B2" s="9"/>
      <c r="C2" s="1"/>
    </row>
    <row r="3" spans="2:3">
      <c r="B3" s="63" t="s">
        <v>19</v>
      </c>
      <c r="C3" s="64">
        <v>42736</v>
      </c>
    </row>
    <row r="4" spans="2:3">
      <c r="B4" s="65" t="s">
        <v>20</v>
      </c>
      <c r="C4" s="66">
        <v>42737</v>
      </c>
    </row>
    <row r="5" spans="2:3">
      <c r="B5" s="65" t="s">
        <v>21</v>
      </c>
      <c r="C5" s="66">
        <v>42738</v>
      </c>
    </row>
    <row r="6" spans="2:3">
      <c r="B6" s="65" t="s">
        <v>22</v>
      </c>
      <c r="C6" s="66">
        <v>42744</v>
      </c>
    </row>
    <row r="7" spans="2:3">
      <c r="B7" s="65" t="s">
        <v>23</v>
      </c>
      <c r="C7" s="66">
        <v>42777</v>
      </c>
    </row>
    <row r="8" spans="2:3">
      <c r="B8" s="65" t="s">
        <v>24</v>
      </c>
      <c r="C8" s="66">
        <v>42814</v>
      </c>
    </row>
    <row r="9" spans="2:3">
      <c r="B9" s="65" t="s">
        <v>25</v>
      </c>
      <c r="C9" s="66">
        <v>42854</v>
      </c>
    </row>
    <row r="10" spans="2:3">
      <c r="B10" s="65" t="s">
        <v>26</v>
      </c>
      <c r="C10" s="66">
        <v>42858</v>
      </c>
    </row>
    <row r="11" spans="2:3">
      <c r="B11" s="65" t="s">
        <v>27</v>
      </c>
      <c r="C11" s="66">
        <v>42859</v>
      </c>
    </row>
    <row r="12" spans="2:3">
      <c r="B12" s="65" t="s">
        <v>28</v>
      </c>
      <c r="C12" s="66">
        <v>42860</v>
      </c>
    </row>
    <row r="13" spans="2:3">
      <c r="B13" s="65" t="s">
        <v>29</v>
      </c>
      <c r="C13" s="66">
        <v>42877</v>
      </c>
    </row>
    <row r="14" spans="2:3">
      <c r="B14" s="65" t="s">
        <v>30</v>
      </c>
      <c r="C14" s="66">
        <v>42933</v>
      </c>
    </row>
    <row r="15" spans="2:3">
      <c r="B15" s="65" t="s">
        <v>94</v>
      </c>
      <c r="C15" s="66">
        <v>42958</v>
      </c>
    </row>
    <row r="16" spans="2:3">
      <c r="B16" s="65" t="s">
        <v>31</v>
      </c>
      <c r="C16" s="66">
        <v>42961</v>
      </c>
    </row>
    <row r="17" spans="2:3">
      <c r="B17" s="65" t="s">
        <v>31</v>
      </c>
      <c r="C17" s="66">
        <v>42962</v>
      </c>
    </row>
    <row r="18" spans="2:3">
      <c r="B18" s="65" t="s">
        <v>31</v>
      </c>
      <c r="C18" s="66">
        <v>42963</v>
      </c>
    </row>
    <row r="19" spans="2:3">
      <c r="B19" s="65" t="s">
        <v>32</v>
      </c>
      <c r="C19" s="66">
        <v>42996</v>
      </c>
    </row>
    <row r="20" spans="2:3">
      <c r="B20" s="65" t="s">
        <v>33</v>
      </c>
      <c r="C20" s="66">
        <v>43001</v>
      </c>
    </row>
    <row r="21" spans="2:3">
      <c r="B21" s="65" t="s">
        <v>34</v>
      </c>
      <c r="C21" s="66">
        <v>43017</v>
      </c>
    </row>
    <row r="22" spans="2:3">
      <c r="B22" s="65" t="s">
        <v>35</v>
      </c>
      <c r="C22" s="66">
        <v>43042</v>
      </c>
    </row>
    <row r="23" spans="2:3">
      <c r="B23" s="65" t="s">
        <v>36</v>
      </c>
      <c r="C23" s="66">
        <v>43062</v>
      </c>
    </row>
    <row r="24" spans="2:3">
      <c r="B24" s="65" t="s">
        <v>37</v>
      </c>
      <c r="C24" s="66">
        <v>43092</v>
      </c>
    </row>
    <row r="25" spans="2:3">
      <c r="B25" s="65" t="s">
        <v>21</v>
      </c>
      <c r="C25" s="66">
        <v>43097</v>
      </c>
    </row>
    <row r="26" spans="2:3" ht="14.25" thickBot="1">
      <c r="B26" s="67" t="s">
        <v>21</v>
      </c>
      <c r="C26" s="68">
        <v>43098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/>
  </sheetViews>
  <sheetFormatPr defaultRowHeight="13.5"/>
  <cols>
    <col min="1" max="1" width="1.875" style="21" customWidth="1"/>
    <col min="2" max="3" width="12.125" style="21" customWidth="1"/>
    <col min="4" max="5" width="11" style="21" bestFit="1" customWidth="1"/>
    <col min="6" max="16384" width="9" style="21"/>
  </cols>
  <sheetData>
    <row r="1" spans="2:5">
      <c r="B1" s="38" t="s">
        <v>38</v>
      </c>
    </row>
    <row r="2" spans="2:5">
      <c r="B2" s="21" t="s">
        <v>95</v>
      </c>
    </row>
    <row r="4" spans="2:5">
      <c r="B4" s="10" t="s">
        <v>39</v>
      </c>
      <c r="C4" s="10" t="s">
        <v>40</v>
      </c>
      <c r="D4" s="10" t="s">
        <v>41</v>
      </c>
      <c r="E4" s="10" t="s">
        <v>42</v>
      </c>
    </row>
    <row r="5" spans="2:5">
      <c r="B5" s="59" t="s">
        <v>43</v>
      </c>
      <c r="C5" s="60">
        <v>42740</v>
      </c>
      <c r="D5" s="60">
        <v>42794</v>
      </c>
      <c r="E5" s="59"/>
    </row>
    <row r="6" spans="2:5">
      <c r="B6" s="59" t="s">
        <v>44</v>
      </c>
      <c r="C6" s="60">
        <v>42745</v>
      </c>
      <c r="D6" s="60">
        <v>42766</v>
      </c>
      <c r="E6" s="59"/>
    </row>
    <row r="7" spans="2:5">
      <c r="B7" s="59" t="s">
        <v>45</v>
      </c>
      <c r="C7" s="60">
        <v>42745</v>
      </c>
      <c r="D7" s="60">
        <v>42825</v>
      </c>
      <c r="E7" s="59"/>
    </row>
    <row r="8" spans="2:5">
      <c r="B8" s="59" t="s">
        <v>46</v>
      </c>
      <c r="C8" s="60">
        <v>42748</v>
      </c>
      <c r="D8" s="60">
        <v>42832</v>
      </c>
      <c r="E8" s="59"/>
    </row>
    <row r="9" spans="2:5">
      <c r="B9" s="59" t="s">
        <v>47</v>
      </c>
      <c r="C9" s="60">
        <v>42755</v>
      </c>
      <c r="D9" s="60">
        <v>42818</v>
      </c>
      <c r="E9" s="59"/>
    </row>
    <row r="10" spans="2:5">
      <c r="B10" s="59" t="s">
        <v>48</v>
      </c>
      <c r="C10" s="60">
        <v>42767</v>
      </c>
      <c r="D10" s="60">
        <v>42797</v>
      </c>
      <c r="E10" s="59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49</v>
      </c>
      <c r="C1" s="2"/>
      <c r="E1" s="1" t="s">
        <v>97</v>
      </c>
      <c r="F1" s="1">
        <v>1115</v>
      </c>
    </row>
    <row r="2" spans="1:6" ht="14.25" customHeight="1">
      <c r="A2" s="18"/>
      <c r="B2" s="2"/>
      <c r="C2" s="2"/>
      <c r="E2" s="1" t="s">
        <v>50</v>
      </c>
      <c r="F2" s="3">
        <v>42807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51</v>
      </c>
      <c r="C5" s="54">
        <f>F17</f>
        <v>2170152</v>
      </c>
      <c r="D5" s="23"/>
      <c r="E5" s="23"/>
      <c r="F5" s="23"/>
    </row>
    <row r="6" spans="1:6" ht="14.25" thickBot="1">
      <c r="A6" s="18"/>
      <c r="B6" s="8" t="s">
        <v>52</v>
      </c>
      <c r="C6" s="27"/>
      <c r="D6" s="23" t="s">
        <v>86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5" t="s">
        <v>16</v>
      </c>
      <c r="E15" s="76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7" t="s">
        <v>18</v>
      </c>
      <c r="E17" s="78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1.875" style="39" customWidth="1"/>
    <col min="2" max="2" width="4.125" style="39" customWidth="1"/>
    <col min="3" max="3" width="21.875" style="39" bestFit="1" customWidth="1"/>
    <col min="4" max="4" width="11.625" style="39" bestFit="1" customWidth="1"/>
    <col min="5" max="5" width="10.5" style="39" bestFit="1" customWidth="1"/>
    <col min="6" max="16384" width="9" style="39"/>
  </cols>
  <sheetData>
    <row r="1" spans="2:5">
      <c r="B1" s="38" t="s">
        <v>53</v>
      </c>
    </row>
    <row r="2" spans="2:5">
      <c r="E2" s="57"/>
    </row>
    <row r="3" spans="2:5">
      <c r="B3" s="11" t="s">
        <v>98</v>
      </c>
      <c r="C3" s="11" t="s">
        <v>54</v>
      </c>
      <c r="D3" s="11" t="s">
        <v>55</v>
      </c>
      <c r="E3" s="11" t="s">
        <v>56</v>
      </c>
    </row>
    <row r="4" spans="2:5">
      <c r="B4" s="40">
        <v>101</v>
      </c>
      <c r="C4" s="40" t="s">
        <v>88</v>
      </c>
      <c r="D4" s="58">
        <v>41162</v>
      </c>
      <c r="E4" s="45"/>
    </row>
    <row r="5" spans="2:5">
      <c r="B5" s="40">
        <v>102</v>
      </c>
      <c r="C5" s="40" t="s">
        <v>89</v>
      </c>
      <c r="D5" s="58">
        <v>41357</v>
      </c>
      <c r="E5" s="45"/>
    </row>
    <row r="6" spans="2:5">
      <c r="B6" s="40">
        <v>103</v>
      </c>
      <c r="C6" s="40" t="s">
        <v>90</v>
      </c>
      <c r="D6" s="58">
        <v>41435</v>
      </c>
      <c r="E6" s="45"/>
    </row>
    <row r="7" spans="2:5">
      <c r="B7" s="40">
        <v>104</v>
      </c>
      <c r="C7" s="40" t="s">
        <v>91</v>
      </c>
      <c r="D7" s="58">
        <v>41800</v>
      </c>
      <c r="E7" s="45"/>
    </row>
    <row r="8" spans="2:5">
      <c r="B8" s="40">
        <v>105</v>
      </c>
      <c r="C8" s="40" t="s">
        <v>92</v>
      </c>
      <c r="D8" s="58">
        <v>42284</v>
      </c>
      <c r="E8" s="45"/>
    </row>
    <row r="9" spans="2:5">
      <c r="B9" s="40">
        <v>106</v>
      </c>
      <c r="C9" s="40" t="s">
        <v>57</v>
      </c>
      <c r="D9" s="58">
        <v>42292</v>
      </c>
      <c r="E9" s="45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49</v>
      </c>
      <c r="C1" s="2"/>
      <c r="E1" s="1" t="s">
        <v>97</v>
      </c>
      <c r="F1" s="1">
        <v>1115</v>
      </c>
    </row>
    <row r="2" spans="1:6" ht="14.25" customHeight="1">
      <c r="A2" s="18"/>
      <c r="B2" s="2"/>
      <c r="C2" s="2"/>
      <c r="E2" s="1" t="s">
        <v>50</v>
      </c>
      <c r="F2" s="3">
        <v>42807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51</v>
      </c>
      <c r="C5" s="54">
        <f>F17</f>
        <v>2170152</v>
      </c>
      <c r="D5" s="23"/>
      <c r="E5" s="23"/>
      <c r="F5" s="23"/>
    </row>
    <row r="6" spans="1:6" ht="14.25" thickBot="1">
      <c r="A6" s="18"/>
      <c r="B6" s="8" t="s">
        <v>52</v>
      </c>
      <c r="C6" s="27"/>
      <c r="D6" s="23" t="s">
        <v>87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55">
        <v>198000</v>
      </c>
      <c r="E10" s="55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56">
        <v>115000</v>
      </c>
      <c r="E11" s="55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56">
        <v>39000</v>
      </c>
      <c r="E12" s="55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56">
        <v>29800</v>
      </c>
      <c r="E13" s="55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56">
        <v>9800</v>
      </c>
      <c r="E14" s="55">
        <v>3</v>
      </c>
      <c r="F14" s="36">
        <f>IF(D14="","",D14*E14)</f>
        <v>29400</v>
      </c>
    </row>
    <row r="15" spans="1:6">
      <c r="A15" s="18"/>
      <c r="B15" s="23"/>
      <c r="C15" s="23"/>
      <c r="D15" s="79" t="s">
        <v>16</v>
      </c>
      <c r="E15" s="80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7" t="s">
        <v>18</v>
      </c>
      <c r="E17" s="78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RowHeight="13.5"/>
  <cols>
    <col min="1" max="1" width="8.25" style="39" customWidth="1"/>
    <col min="2" max="2" width="5.75" style="39" customWidth="1"/>
    <col min="3" max="5" width="9" style="39"/>
    <col min="6" max="6" width="8.375" style="39" bestFit="1" customWidth="1"/>
    <col min="7" max="7" width="6.875" style="39" customWidth="1"/>
    <col min="8" max="16384" width="9" style="39"/>
  </cols>
  <sheetData>
    <row r="1" spans="1:7" ht="14.25" thickBot="1">
      <c r="A1" s="38" t="s">
        <v>69</v>
      </c>
      <c r="E1" s="14" t="s">
        <v>68</v>
      </c>
      <c r="F1" s="14" t="s">
        <v>67</v>
      </c>
    </row>
    <row r="2" spans="1:7">
      <c r="A2" s="38"/>
    </row>
    <row r="3" spans="1:7" ht="14.25" thickBot="1">
      <c r="A3" s="81" t="s">
        <v>66</v>
      </c>
      <c r="B3" s="81"/>
      <c r="C3" s="45">
        <v>8</v>
      </c>
      <c r="D3" s="39" t="s">
        <v>63</v>
      </c>
      <c r="E3" s="46" t="s">
        <v>65</v>
      </c>
      <c r="F3" s="46"/>
      <c r="G3" s="47"/>
    </row>
    <row r="4" spans="1:7" ht="14.25" thickBot="1">
      <c r="A4" s="81" t="s">
        <v>64</v>
      </c>
      <c r="B4" s="81"/>
      <c r="C4" s="45">
        <v>1</v>
      </c>
      <c r="D4" s="39" t="s">
        <v>63</v>
      </c>
      <c r="E4" s="48" t="s">
        <v>62</v>
      </c>
      <c r="F4" s="48"/>
      <c r="G4" s="49">
        <f>SUMPRODUCT((WEEKDAY($A$7:$A$36,2)&gt;5)*1,$E$7:$E$36)</f>
        <v>0.79166666666666674</v>
      </c>
    </row>
    <row r="5" spans="1:7">
      <c r="A5" s="13"/>
      <c r="B5" s="13"/>
      <c r="C5" s="50"/>
      <c r="G5" s="51"/>
    </row>
    <row r="6" spans="1:7">
      <c r="A6" s="82" t="s">
        <v>61</v>
      </c>
      <c r="B6" s="82"/>
      <c r="C6" s="17" t="s">
        <v>60</v>
      </c>
      <c r="D6" s="17" t="s">
        <v>59</v>
      </c>
      <c r="E6" s="17" t="s">
        <v>58</v>
      </c>
    </row>
    <row r="7" spans="1:7">
      <c r="A7" s="52">
        <v>42826</v>
      </c>
      <c r="B7" s="12" t="str">
        <f>TEXT(A7,"aaa")</f>
        <v>土</v>
      </c>
      <c r="C7" s="53"/>
      <c r="D7" s="53"/>
      <c r="E7" s="53" t="str">
        <f t="shared" ref="E7:E36" si="0">IF(OR(C7="",D7=""),"",IF(D7-C7&lt;0,D7+1-C7,D7-C7)-TIME(1,0,0))</f>
        <v/>
      </c>
    </row>
    <row r="8" spans="1:7">
      <c r="A8" s="52">
        <v>42827</v>
      </c>
      <c r="B8" s="12" t="str">
        <f t="shared" ref="B8:B36" si="1">TEXT(A8,"aaa")</f>
        <v>日</v>
      </c>
      <c r="C8" s="53"/>
      <c r="D8" s="53"/>
      <c r="E8" s="53" t="str">
        <f t="shared" si="0"/>
        <v/>
      </c>
    </row>
    <row r="9" spans="1:7">
      <c r="A9" s="52">
        <v>42828</v>
      </c>
      <c r="B9" s="12" t="str">
        <f t="shared" si="1"/>
        <v>月</v>
      </c>
      <c r="C9" s="53">
        <v>0.41666666666666669</v>
      </c>
      <c r="D9" s="53">
        <v>0.66666666666666663</v>
      </c>
      <c r="E9" s="53">
        <f t="shared" si="0"/>
        <v>0.20833333333333329</v>
      </c>
    </row>
    <row r="10" spans="1:7">
      <c r="A10" s="52">
        <v>42829</v>
      </c>
      <c r="B10" s="12" t="str">
        <f t="shared" si="1"/>
        <v>火</v>
      </c>
      <c r="C10" s="53">
        <v>0.45833333333333331</v>
      </c>
      <c r="D10" s="53">
        <v>0.625</v>
      </c>
      <c r="E10" s="53">
        <f t="shared" si="0"/>
        <v>0.12500000000000003</v>
      </c>
    </row>
    <row r="11" spans="1:7">
      <c r="A11" s="52">
        <v>42830</v>
      </c>
      <c r="B11" s="12" t="str">
        <f t="shared" si="1"/>
        <v>水</v>
      </c>
      <c r="C11" s="53">
        <v>0.375</v>
      </c>
      <c r="D11" s="53">
        <v>0.64583333333333337</v>
      </c>
      <c r="E11" s="53">
        <f t="shared" si="0"/>
        <v>0.22916666666666671</v>
      </c>
    </row>
    <row r="12" spans="1:7">
      <c r="A12" s="52">
        <v>42831</v>
      </c>
      <c r="B12" s="12" t="str">
        <f t="shared" si="1"/>
        <v>木</v>
      </c>
      <c r="C12" s="53">
        <v>0.45833333333333331</v>
      </c>
      <c r="D12" s="53">
        <v>0.83333333333333337</v>
      </c>
      <c r="E12" s="53">
        <f t="shared" si="0"/>
        <v>0.33333333333333337</v>
      </c>
    </row>
    <row r="13" spans="1:7">
      <c r="A13" s="52">
        <v>42832</v>
      </c>
      <c r="B13" s="12" t="str">
        <f t="shared" si="1"/>
        <v>金</v>
      </c>
      <c r="C13" s="53"/>
      <c r="D13" s="53"/>
      <c r="E13" s="53" t="str">
        <f t="shared" si="0"/>
        <v/>
      </c>
    </row>
    <row r="14" spans="1:7">
      <c r="A14" s="52">
        <v>42833</v>
      </c>
      <c r="B14" s="12" t="str">
        <f t="shared" si="1"/>
        <v>土</v>
      </c>
      <c r="C14" s="53">
        <v>0.41666666666666669</v>
      </c>
      <c r="D14" s="53">
        <v>0.70833333333333337</v>
      </c>
      <c r="E14" s="53">
        <f t="shared" si="0"/>
        <v>0.25</v>
      </c>
    </row>
    <row r="15" spans="1:7">
      <c r="A15" s="52">
        <v>42834</v>
      </c>
      <c r="B15" s="12" t="str">
        <f t="shared" si="1"/>
        <v>日</v>
      </c>
      <c r="C15" s="53">
        <v>0.375</v>
      </c>
      <c r="D15" s="53">
        <v>0.625</v>
      </c>
      <c r="E15" s="53">
        <f t="shared" si="0"/>
        <v>0.20833333333333334</v>
      </c>
    </row>
    <row r="16" spans="1:7">
      <c r="A16" s="52">
        <v>42835</v>
      </c>
      <c r="B16" s="12" t="str">
        <f t="shared" si="1"/>
        <v>月</v>
      </c>
      <c r="C16" s="53">
        <v>0.41666666666666669</v>
      </c>
      <c r="D16" s="53">
        <v>0.66666666666666663</v>
      </c>
      <c r="E16" s="53">
        <f t="shared" si="0"/>
        <v>0.20833333333333329</v>
      </c>
    </row>
    <row r="17" spans="1:5">
      <c r="A17" s="52">
        <v>42836</v>
      </c>
      <c r="B17" s="12" t="str">
        <f t="shared" si="1"/>
        <v>火</v>
      </c>
      <c r="C17" s="53">
        <v>0.375</v>
      </c>
      <c r="D17" s="53">
        <v>0.70833333333333337</v>
      </c>
      <c r="E17" s="53">
        <f t="shared" si="0"/>
        <v>0.29166666666666669</v>
      </c>
    </row>
    <row r="18" spans="1:5">
      <c r="A18" s="52">
        <v>42837</v>
      </c>
      <c r="B18" s="12" t="str">
        <f t="shared" si="1"/>
        <v>水</v>
      </c>
      <c r="C18" s="53">
        <v>0.41666666666666669</v>
      </c>
      <c r="D18" s="53">
        <v>0.72916666666666663</v>
      </c>
      <c r="E18" s="53">
        <f t="shared" si="0"/>
        <v>0.27083333333333326</v>
      </c>
    </row>
    <row r="19" spans="1:5">
      <c r="A19" s="52">
        <v>42838</v>
      </c>
      <c r="B19" s="12" t="str">
        <f t="shared" si="1"/>
        <v>木</v>
      </c>
      <c r="C19" s="53"/>
      <c r="D19" s="53"/>
      <c r="E19" s="53" t="str">
        <f t="shared" si="0"/>
        <v/>
      </c>
    </row>
    <row r="20" spans="1:5">
      <c r="A20" s="52">
        <v>42839</v>
      </c>
      <c r="B20" s="12" t="str">
        <f t="shared" si="1"/>
        <v>金</v>
      </c>
      <c r="C20" s="53">
        <v>0.375</v>
      </c>
      <c r="D20" s="53">
        <v>0.8125</v>
      </c>
      <c r="E20" s="53">
        <f t="shared" si="0"/>
        <v>0.39583333333333331</v>
      </c>
    </row>
    <row r="21" spans="1:5">
      <c r="A21" s="52">
        <v>42840</v>
      </c>
      <c r="B21" s="12" t="str">
        <f t="shared" si="1"/>
        <v>土</v>
      </c>
      <c r="C21" s="53">
        <v>0.45833333333333331</v>
      </c>
      <c r="D21" s="53">
        <v>0.83333333333333337</v>
      </c>
      <c r="E21" s="53">
        <f t="shared" si="0"/>
        <v>0.33333333333333337</v>
      </c>
    </row>
    <row r="22" spans="1:5">
      <c r="A22" s="52">
        <v>42841</v>
      </c>
      <c r="B22" s="12" t="str">
        <f t="shared" si="1"/>
        <v>日</v>
      </c>
      <c r="C22" s="53"/>
      <c r="D22" s="53"/>
      <c r="E22" s="53" t="str">
        <f t="shared" si="0"/>
        <v/>
      </c>
    </row>
    <row r="23" spans="1:5">
      <c r="A23" s="52">
        <v>42842</v>
      </c>
      <c r="B23" s="12" t="str">
        <f t="shared" si="1"/>
        <v>月</v>
      </c>
      <c r="C23" s="53">
        <v>0.45833333333333331</v>
      </c>
      <c r="D23" s="53">
        <v>0.83333333333333337</v>
      </c>
      <c r="E23" s="53">
        <f t="shared" si="0"/>
        <v>0.33333333333333337</v>
      </c>
    </row>
    <row r="24" spans="1:5">
      <c r="A24" s="52">
        <v>42843</v>
      </c>
      <c r="B24" s="12" t="str">
        <f t="shared" si="1"/>
        <v>火</v>
      </c>
      <c r="C24" s="53">
        <v>0.45833333333333331</v>
      </c>
      <c r="D24" s="53">
        <v>0.83333333333333337</v>
      </c>
      <c r="E24" s="53">
        <f t="shared" si="0"/>
        <v>0.33333333333333337</v>
      </c>
    </row>
    <row r="25" spans="1:5">
      <c r="A25" s="52">
        <v>42844</v>
      </c>
      <c r="B25" s="12" t="str">
        <f t="shared" si="1"/>
        <v>水</v>
      </c>
      <c r="C25" s="53">
        <v>0.45833333333333331</v>
      </c>
      <c r="D25" s="53">
        <v>0.8125</v>
      </c>
      <c r="E25" s="53">
        <f t="shared" si="0"/>
        <v>0.3125</v>
      </c>
    </row>
    <row r="26" spans="1:5">
      <c r="A26" s="52">
        <v>42845</v>
      </c>
      <c r="B26" s="12" t="str">
        <f t="shared" si="1"/>
        <v>木</v>
      </c>
      <c r="C26" s="53">
        <v>0.375</v>
      </c>
      <c r="D26" s="53">
        <v>0.58333333333333337</v>
      </c>
      <c r="E26" s="53">
        <f t="shared" si="0"/>
        <v>0.16666666666666671</v>
      </c>
    </row>
    <row r="27" spans="1:5">
      <c r="A27" s="52">
        <v>42846</v>
      </c>
      <c r="B27" s="12" t="str">
        <f t="shared" si="1"/>
        <v>金</v>
      </c>
      <c r="C27" s="53">
        <v>0.45833333333333331</v>
      </c>
      <c r="D27" s="53">
        <v>0.79166666666666663</v>
      </c>
      <c r="E27" s="53">
        <f t="shared" si="0"/>
        <v>0.29166666666666663</v>
      </c>
    </row>
    <row r="28" spans="1:5">
      <c r="A28" s="52">
        <v>42847</v>
      </c>
      <c r="B28" s="12" t="str">
        <f t="shared" si="1"/>
        <v>土</v>
      </c>
      <c r="C28" s="40"/>
      <c r="D28" s="40"/>
      <c r="E28" s="53" t="str">
        <f t="shared" si="0"/>
        <v/>
      </c>
    </row>
    <row r="29" spans="1:5">
      <c r="A29" s="52">
        <v>42848</v>
      </c>
      <c r="B29" s="12" t="str">
        <f t="shared" si="1"/>
        <v>日</v>
      </c>
      <c r="C29" s="53"/>
      <c r="D29" s="53"/>
      <c r="E29" s="53" t="str">
        <f t="shared" si="0"/>
        <v/>
      </c>
    </row>
    <row r="30" spans="1:5">
      <c r="A30" s="52">
        <v>42849</v>
      </c>
      <c r="B30" s="12" t="str">
        <f t="shared" si="1"/>
        <v>月</v>
      </c>
      <c r="C30" s="53">
        <v>0.4375</v>
      </c>
      <c r="D30" s="53">
        <v>0.70833333333333337</v>
      </c>
      <c r="E30" s="53">
        <f t="shared" si="0"/>
        <v>0.22916666666666671</v>
      </c>
    </row>
    <row r="31" spans="1:5">
      <c r="A31" s="52">
        <v>42850</v>
      </c>
      <c r="B31" s="12" t="str">
        <f t="shared" si="1"/>
        <v>火</v>
      </c>
      <c r="C31" s="53">
        <v>0.45833333333333331</v>
      </c>
      <c r="D31" s="53">
        <v>0.83333333333333337</v>
      </c>
      <c r="E31" s="53">
        <f t="shared" si="0"/>
        <v>0.33333333333333337</v>
      </c>
    </row>
    <row r="32" spans="1:5">
      <c r="A32" s="52">
        <v>42851</v>
      </c>
      <c r="B32" s="12" t="str">
        <f t="shared" si="1"/>
        <v>水</v>
      </c>
      <c r="C32" s="53">
        <v>0.45833333333333331</v>
      </c>
      <c r="D32" s="53">
        <v>0.79166666666666663</v>
      </c>
      <c r="E32" s="53">
        <f t="shared" si="0"/>
        <v>0.29166666666666663</v>
      </c>
    </row>
    <row r="33" spans="1:5">
      <c r="A33" s="52">
        <v>42852</v>
      </c>
      <c r="B33" s="12" t="str">
        <f t="shared" si="1"/>
        <v>木</v>
      </c>
      <c r="C33" s="53">
        <v>0.45833333333333331</v>
      </c>
      <c r="D33" s="53">
        <v>0.70833333333333337</v>
      </c>
      <c r="E33" s="53">
        <f t="shared" si="0"/>
        <v>0.2083333333333334</v>
      </c>
    </row>
    <row r="34" spans="1:5">
      <c r="A34" s="52">
        <v>42853</v>
      </c>
      <c r="B34" s="12" t="str">
        <f t="shared" si="1"/>
        <v>金</v>
      </c>
      <c r="C34" s="53">
        <v>0.45833333333333331</v>
      </c>
      <c r="D34" s="53">
        <v>0.79166666666666663</v>
      </c>
      <c r="E34" s="53">
        <f t="shared" si="0"/>
        <v>0.29166666666666663</v>
      </c>
    </row>
    <row r="35" spans="1:5">
      <c r="A35" s="52">
        <v>42854</v>
      </c>
      <c r="B35" s="12" t="str">
        <f t="shared" si="1"/>
        <v>土</v>
      </c>
      <c r="C35" s="40"/>
      <c r="D35" s="40"/>
      <c r="E35" s="53" t="str">
        <f t="shared" si="0"/>
        <v/>
      </c>
    </row>
    <row r="36" spans="1:5">
      <c r="A36" s="52">
        <v>42855</v>
      </c>
      <c r="B36" s="12" t="str">
        <f t="shared" si="1"/>
        <v>日</v>
      </c>
      <c r="C36" s="53"/>
      <c r="D36" s="53"/>
      <c r="E36" s="53" t="str">
        <f t="shared" si="0"/>
        <v/>
      </c>
    </row>
  </sheetData>
  <mergeCells count="3">
    <mergeCell ref="A3:B3"/>
    <mergeCell ref="A4:B4"/>
    <mergeCell ref="A6:B6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/>
  <cols>
    <col min="1" max="1" width="11.25" style="39" customWidth="1"/>
    <col min="2" max="3" width="12.625" style="39" customWidth="1"/>
    <col min="4" max="16384" width="9" style="39"/>
  </cols>
  <sheetData>
    <row r="1" spans="1:5">
      <c r="A1" s="38" t="s">
        <v>83</v>
      </c>
      <c r="D1" s="83" t="s">
        <v>96</v>
      </c>
      <c r="E1" s="83"/>
    </row>
    <row r="3" spans="1:5" ht="27">
      <c r="A3" s="15" t="s">
        <v>68</v>
      </c>
      <c r="B3" s="16" t="s">
        <v>82</v>
      </c>
      <c r="C3" s="16" t="s">
        <v>81</v>
      </c>
      <c r="D3" s="15" t="s">
        <v>80</v>
      </c>
      <c r="E3" s="15" t="s">
        <v>79</v>
      </c>
    </row>
    <row r="4" spans="1:5">
      <c r="A4" s="40" t="s">
        <v>78</v>
      </c>
      <c r="B4" s="41">
        <v>2.4375</v>
      </c>
      <c r="C4" s="42"/>
      <c r="D4" s="43">
        <v>900</v>
      </c>
      <c r="E4" s="44">
        <f t="shared" ref="E4:E11" si="0">ROUNDUP(C4*D4,-1)</f>
        <v>0</v>
      </c>
    </row>
    <row r="5" spans="1:5">
      <c r="A5" s="40" t="s">
        <v>77</v>
      </c>
      <c r="B5" s="41">
        <v>2.6145833333333335</v>
      </c>
      <c r="C5" s="42"/>
      <c r="D5" s="43">
        <v>950</v>
      </c>
      <c r="E5" s="44">
        <f t="shared" si="0"/>
        <v>0</v>
      </c>
    </row>
    <row r="6" spans="1:5">
      <c r="A6" s="40" t="s">
        <v>76</v>
      </c>
      <c r="B6" s="41">
        <v>1.7638888888888891</v>
      </c>
      <c r="C6" s="42"/>
      <c r="D6" s="43">
        <v>930</v>
      </c>
      <c r="E6" s="44">
        <f t="shared" si="0"/>
        <v>0</v>
      </c>
    </row>
    <row r="7" spans="1:5">
      <c r="A7" s="40" t="s">
        <v>75</v>
      </c>
      <c r="B7" s="41">
        <v>1.8854166666666667</v>
      </c>
      <c r="C7" s="42"/>
      <c r="D7" s="43">
        <v>930</v>
      </c>
      <c r="E7" s="44">
        <f t="shared" si="0"/>
        <v>0</v>
      </c>
    </row>
    <row r="8" spans="1:5">
      <c r="A8" s="40" t="s">
        <v>74</v>
      </c>
      <c r="B8" s="41">
        <v>2.1875</v>
      </c>
      <c r="C8" s="42"/>
      <c r="D8" s="43">
        <v>950</v>
      </c>
      <c r="E8" s="44">
        <f t="shared" si="0"/>
        <v>0</v>
      </c>
    </row>
    <row r="9" spans="1:5">
      <c r="A9" s="40" t="s">
        <v>73</v>
      </c>
      <c r="B9" s="41">
        <v>1.9236111111111109</v>
      </c>
      <c r="C9" s="42"/>
      <c r="D9" s="43">
        <v>970</v>
      </c>
      <c r="E9" s="44">
        <f t="shared" si="0"/>
        <v>0</v>
      </c>
    </row>
    <row r="10" spans="1:5">
      <c r="A10" s="40" t="s">
        <v>72</v>
      </c>
      <c r="B10" s="41">
        <v>2.1597222222222223</v>
      </c>
      <c r="C10" s="42"/>
      <c r="D10" s="43">
        <v>1000</v>
      </c>
      <c r="E10" s="44">
        <f t="shared" si="0"/>
        <v>0</v>
      </c>
    </row>
    <row r="11" spans="1:5">
      <c r="A11" s="40" t="s">
        <v>71</v>
      </c>
      <c r="B11" s="41">
        <v>2.25</v>
      </c>
      <c r="C11" s="42"/>
      <c r="D11" s="43">
        <v>950</v>
      </c>
      <c r="E11" s="44">
        <f t="shared" si="0"/>
        <v>0</v>
      </c>
    </row>
    <row r="13" spans="1:5">
      <c r="A13" s="39" t="s">
        <v>70</v>
      </c>
    </row>
  </sheetData>
  <mergeCells count="1">
    <mergeCell ref="D1:E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4-1</vt:lpstr>
      <vt:lpstr>4-2</vt:lpstr>
      <vt:lpstr>休業日一覧表</vt:lpstr>
      <vt:lpstr>4-3</vt:lpstr>
      <vt:lpstr>4-4</vt:lpstr>
      <vt:lpstr>4-5</vt:lpstr>
      <vt:lpstr>4-6</vt:lpstr>
      <vt:lpstr>4-7</vt:lpstr>
      <vt:lpstr>4-8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2016-09-12T02:02:18Z</dcterms:created>
  <dcterms:modified xsi:type="dcterms:W3CDTF">2016-10-03T06:52:43Z</dcterms:modified>
</cp:coreProperties>
</file>