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M出版\Desktop\Access2013ビジネス活用\Access2013ビジネス活用編(データ)\第2章\"/>
    </mc:Choice>
  </mc:AlternateContent>
  <bookViews>
    <workbookView xWindow="0" yWindow="0" windowWidth="15360" windowHeight="8070"/>
  </bookViews>
  <sheets>
    <sheet name="商品一覧表" sheetId="1" r:id="rId1"/>
    <sheet name="商品分類一覧表" sheetId="2" r:id="rId2"/>
    <sheet name="仕入先一覧表" sheetId="3" r:id="rId3"/>
  </sheets>
  <definedNames>
    <definedName name="_xlnm._FilterDatabase" localSheetId="0" hidden="1">商品一覧表!$A$1:$K$33</definedName>
  </definedNames>
  <calcPr calcId="152511"/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I33" i="1" l="1"/>
  <c r="J33" i="1" s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  <c r="J3" i="1"/>
  <c r="I3" i="1"/>
  <c r="J2" i="1"/>
  <c r="I2" i="1"/>
</calcChain>
</file>

<file path=xl/sharedStrings.xml><?xml version="1.0" encoding="utf-8"?>
<sst xmlns="http://schemas.openxmlformats.org/spreadsheetml/2006/main" count="241" uniqueCount="146">
  <si>
    <t>商品コード</t>
    <rPh sb="0" eb="2">
      <t>ショウヒン</t>
    </rPh>
    <phoneticPr fontId="4"/>
  </si>
  <si>
    <t>商品名</t>
    <rPh sb="0" eb="3">
      <t>ショウヒンメイ</t>
    </rPh>
    <phoneticPr fontId="4"/>
  </si>
  <si>
    <t>仕入先コード</t>
    <rPh sb="0" eb="2">
      <t>シイレ</t>
    </rPh>
    <rPh sb="2" eb="3">
      <t>サキ</t>
    </rPh>
    <phoneticPr fontId="4"/>
  </si>
  <si>
    <t>仕入先名</t>
    <rPh sb="0" eb="2">
      <t>シイレ</t>
    </rPh>
    <rPh sb="2" eb="3">
      <t>サキ</t>
    </rPh>
    <rPh sb="3" eb="4">
      <t>メイ</t>
    </rPh>
    <phoneticPr fontId="4"/>
  </si>
  <si>
    <t>仕入原価</t>
    <rPh sb="0" eb="2">
      <t>シイレ</t>
    </rPh>
    <rPh sb="2" eb="4">
      <t>ゲンカ</t>
    </rPh>
    <phoneticPr fontId="4"/>
  </si>
  <si>
    <t>標準価格</t>
    <rPh sb="0" eb="2">
      <t>ヒョウジュン</t>
    </rPh>
    <rPh sb="2" eb="4">
      <t>カカク</t>
    </rPh>
    <phoneticPr fontId="4"/>
  </si>
  <si>
    <t>利益</t>
    <rPh sb="0" eb="2">
      <t>リエキ</t>
    </rPh>
    <phoneticPr fontId="4"/>
  </si>
  <si>
    <t>利益率</t>
    <rPh sb="0" eb="2">
      <t>リエキ</t>
    </rPh>
    <rPh sb="2" eb="3">
      <t>リツ</t>
    </rPh>
    <phoneticPr fontId="4"/>
  </si>
  <si>
    <t>備考</t>
    <rPh sb="0" eb="2">
      <t>ビコウ</t>
    </rPh>
    <phoneticPr fontId="4"/>
  </si>
  <si>
    <t>00001</t>
  </si>
  <si>
    <t>キッチンプレート（花）</t>
    <rPh sb="9" eb="10">
      <t>ハナ</t>
    </rPh>
    <phoneticPr fontId="4"/>
  </si>
  <si>
    <t>02</t>
  </si>
  <si>
    <t>0003</t>
    <phoneticPr fontId="4"/>
  </si>
  <si>
    <t/>
  </si>
  <si>
    <t>00002</t>
  </si>
  <si>
    <t>キッチンプレート（動物）</t>
    <rPh sb="9" eb="11">
      <t>ドウブツ</t>
    </rPh>
    <phoneticPr fontId="4"/>
  </si>
  <si>
    <t>0003</t>
  </si>
  <si>
    <t>00003</t>
  </si>
  <si>
    <t>キッチンプレート（海）</t>
    <rPh sb="9" eb="10">
      <t>ウミ</t>
    </rPh>
    <phoneticPr fontId="4"/>
  </si>
  <si>
    <t>00005</t>
  </si>
  <si>
    <t>シルクスカーフ（りんご）</t>
  </si>
  <si>
    <t>01</t>
  </si>
  <si>
    <t>0001</t>
  </si>
  <si>
    <t>00006</t>
  </si>
  <si>
    <t>シルクスカーフ（キウイ）</t>
  </si>
  <si>
    <t>00007</t>
  </si>
  <si>
    <t>シルクスカーフ（レモン）</t>
  </si>
  <si>
    <t>00008</t>
  </si>
  <si>
    <t>鍋敷き（大）</t>
    <rPh sb="0" eb="1">
      <t>ナベ</t>
    </rPh>
    <rPh sb="1" eb="2">
      <t>シ</t>
    </rPh>
    <rPh sb="4" eb="5">
      <t>ダイ</t>
    </rPh>
    <phoneticPr fontId="4"/>
  </si>
  <si>
    <t>02</t>
    <phoneticPr fontId="4"/>
  </si>
  <si>
    <t>0001</t>
    <phoneticPr fontId="4"/>
  </si>
  <si>
    <t>00009</t>
  </si>
  <si>
    <t>鍋敷き（小）</t>
    <rPh sb="0" eb="1">
      <t>ナベ</t>
    </rPh>
    <rPh sb="1" eb="2">
      <t>シ</t>
    </rPh>
    <rPh sb="4" eb="5">
      <t>ショウ</t>
    </rPh>
    <phoneticPr fontId="4"/>
  </si>
  <si>
    <t>02</t>
    <phoneticPr fontId="4"/>
  </si>
  <si>
    <t>0001</t>
    <phoneticPr fontId="4"/>
  </si>
  <si>
    <t>00011</t>
  </si>
  <si>
    <t>ヘアースプレー（大）</t>
    <rPh sb="8" eb="9">
      <t>ダイ</t>
    </rPh>
    <phoneticPr fontId="4"/>
  </si>
  <si>
    <t>05</t>
  </si>
  <si>
    <t>0004</t>
  </si>
  <si>
    <t>00012</t>
  </si>
  <si>
    <t>ヘアースプレー（小）</t>
    <rPh sb="8" eb="9">
      <t>ショウ</t>
    </rPh>
    <phoneticPr fontId="4"/>
  </si>
  <si>
    <t>00013</t>
  </si>
  <si>
    <t>ヘアースプレー（携帯用）</t>
    <rPh sb="8" eb="11">
      <t>ケイタイヨウ</t>
    </rPh>
    <phoneticPr fontId="4"/>
  </si>
  <si>
    <t>00021</t>
  </si>
  <si>
    <t>ファッションシャツ</t>
  </si>
  <si>
    <t>0002</t>
  </si>
  <si>
    <t>00022</t>
  </si>
  <si>
    <t>シングルジャケット</t>
  </si>
  <si>
    <t>00023</t>
  </si>
  <si>
    <t>ダブルジャケット</t>
  </si>
  <si>
    <t>00024</t>
  </si>
  <si>
    <t>ビジネスシャツ</t>
  </si>
  <si>
    <t>00025</t>
  </si>
  <si>
    <t>ビジネスソックス（3足組）</t>
    <rPh sb="10" eb="11">
      <t>ソク</t>
    </rPh>
    <rPh sb="11" eb="12">
      <t>グミ</t>
    </rPh>
    <phoneticPr fontId="4"/>
  </si>
  <si>
    <t>00031</t>
  </si>
  <si>
    <t>素焼き植木鉢（小）</t>
    <rPh sb="0" eb="2">
      <t>スヤ</t>
    </rPh>
    <rPh sb="3" eb="6">
      <t>ウエキバチ</t>
    </rPh>
    <rPh sb="7" eb="8">
      <t>ショウ</t>
    </rPh>
    <phoneticPr fontId="4"/>
  </si>
  <si>
    <t>03</t>
  </si>
  <si>
    <t>00032</t>
  </si>
  <si>
    <t>素焼き植木鉢（中）</t>
    <rPh sb="0" eb="2">
      <t>スヤ</t>
    </rPh>
    <rPh sb="3" eb="6">
      <t>ウエキバチ</t>
    </rPh>
    <rPh sb="7" eb="8">
      <t>チュウ</t>
    </rPh>
    <phoneticPr fontId="4"/>
  </si>
  <si>
    <t>00033</t>
  </si>
  <si>
    <t>素焼き植木鉢（大）</t>
    <rPh sb="0" eb="2">
      <t>スヤ</t>
    </rPh>
    <rPh sb="3" eb="6">
      <t>ウエキバチ</t>
    </rPh>
    <rPh sb="7" eb="8">
      <t>ダイ</t>
    </rPh>
    <phoneticPr fontId="4"/>
  </si>
  <si>
    <t>00034</t>
  </si>
  <si>
    <t>素焼き植木鉢（特大）</t>
    <rPh sb="0" eb="2">
      <t>スヤ</t>
    </rPh>
    <rPh sb="3" eb="6">
      <t>ウエキバチ</t>
    </rPh>
    <rPh sb="7" eb="9">
      <t>トクダイ</t>
    </rPh>
    <phoneticPr fontId="4"/>
  </si>
  <si>
    <t>00035</t>
  </si>
  <si>
    <t>移植ゴテ</t>
    <rPh sb="0" eb="2">
      <t>イショク</t>
    </rPh>
    <phoneticPr fontId="4"/>
  </si>
  <si>
    <t>00036</t>
  </si>
  <si>
    <t>腐葉土</t>
    <rPh sb="0" eb="3">
      <t>フヨウド</t>
    </rPh>
    <phoneticPr fontId="4"/>
  </si>
  <si>
    <t>00037</t>
  </si>
  <si>
    <t>赤土</t>
    <rPh sb="0" eb="2">
      <t>アカツチ</t>
    </rPh>
    <phoneticPr fontId="4"/>
  </si>
  <si>
    <t>00038</t>
  </si>
  <si>
    <t>黒土</t>
    <rPh sb="0" eb="2">
      <t>クロツチ</t>
    </rPh>
    <phoneticPr fontId="4"/>
  </si>
  <si>
    <t>00041</t>
  </si>
  <si>
    <t>小型液晶テレビ</t>
    <rPh sb="0" eb="2">
      <t>コガタ</t>
    </rPh>
    <rPh sb="2" eb="4">
      <t>エキショウ</t>
    </rPh>
    <phoneticPr fontId="4"/>
  </si>
  <si>
    <t>04</t>
  </si>
  <si>
    <t>0005</t>
  </si>
  <si>
    <t>00042</t>
  </si>
  <si>
    <t>携帯ラジオ</t>
    <rPh sb="0" eb="2">
      <t>ケイタイ</t>
    </rPh>
    <phoneticPr fontId="4"/>
  </si>
  <si>
    <t>00043</t>
  </si>
  <si>
    <t>卓上ランプ（小）</t>
    <rPh sb="0" eb="2">
      <t>タクジョウ</t>
    </rPh>
    <rPh sb="6" eb="7">
      <t>ショウ</t>
    </rPh>
    <phoneticPr fontId="4"/>
  </si>
  <si>
    <t>00044</t>
  </si>
  <si>
    <t>卓上ランプ（大）</t>
    <rPh sb="0" eb="2">
      <t>タクジョウ</t>
    </rPh>
    <rPh sb="6" eb="7">
      <t>ダイ</t>
    </rPh>
    <phoneticPr fontId="4"/>
  </si>
  <si>
    <t>00045</t>
  </si>
  <si>
    <t>カセットコンロ</t>
  </si>
  <si>
    <t>00046</t>
  </si>
  <si>
    <t>包丁立て</t>
    <rPh sb="0" eb="2">
      <t>ホウチョウ</t>
    </rPh>
    <rPh sb="2" eb="3">
      <t>タ</t>
    </rPh>
    <phoneticPr fontId="4"/>
  </si>
  <si>
    <t>00047</t>
  </si>
  <si>
    <t>パスタ鍋（大）</t>
    <rPh sb="3" eb="4">
      <t>ナベ</t>
    </rPh>
    <rPh sb="5" eb="6">
      <t>ダイ</t>
    </rPh>
    <phoneticPr fontId="4"/>
  </si>
  <si>
    <t>00048</t>
  </si>
  <si>
    <t>パスタ鍋（中）</t>
    <rPh sb="3" eb="4">
      <t>ナベ</t>
    </rPh>
    <rPh sb="5" eb="6">
      <t>チュウ</t>
    </rPh>
    <phoneticPr fontId="4"/>
  </si>
  <si>
    <t>衣料品</t>
    <rPh sb="0" eb="3">
      <t>イリョウヒン</t>
    </rPh>
    <phoneticPr fontId="4"/>
  </si>
  <si>
    <t>台所用品</t>
    <rPh sb="0" eb="2">
      <t>ダイドコロ</t>
    </rPh>
    <rPh sb="2" eb="4">
      <t>ヨウヒン</t>
    </rPh>
    <phoneticPr fontId="4"/>
  </si>
  <si>
    <t>園芸用品</t>
    <rPh sb="0" eb="2">
      <t>エンゲイ</t>
    </rPh>
    <rPh sb="2" eb="4">
      <t>ヨウヒン</t>
    </rPh>
    <phoneticPr fontId="4"/>
  </si>
  <si>
    <t>家電製品</t>
    <rPh sb="0" eb="2">
      <t>カデン</t>
    </rPh>
    <rPh sb="2" eb="4">
      <t>セイヒン</t>
    </rPh>
    <phoneticPr fontId="4"/>
  </si>
  <si>
    <t>化粧品</t>
    <rPh sb="0" eb="3">
      <t>ケショウヒン</t>
    </rPh>
    <phoneticPr fontId="4"/>
  </si>
  <si>
    <t>フリガナ</t>
  </si>
  <si>
    <t>郵便番号</t>
    <rPh sb="0" eb="4">
      <t>ユウビンバンゴウ</t>
    </rPh>
    <phoneticPr fontId="4"/>
  </si>
  <si>
    <t>住所</t>
    <rPh sb="0" eb="2">
      <t>ジュウショ</t>
    </rPh>
    <phoneticPr fontId="4"/>
  </si>
  <si>
    <t>建物名</t>
    <rPh sb="0" eb="2">
      <t>タテモノ</t>
    </rPh>
    <rPh sb="2" eb="3">
      <t>メイ</t>
    </rPh>
    <phoneticPr fontId="4"/>
  </si>
  <si>
    <t>電話番号</t>
    <rPh sb="0" eb="2">
      <t>デンワ</t>
    </rPh>
    <rPh sb="2" eb="4">
      <t>バンゴウ</t>
    </rPh>
    <phoneticPr fontId="4"/>
  </si>
  <si>
    <t>FAX番号</t>
    <rPh sb="3" eb="5">
      <t>バンゴウ</t>
    </rPh>
    <phoneticPr fontId="4"/>
  </si>
  <si>
    <t>担当者名</t>
    <rPh sb="0" eb="2">
      <t>タントウ</t>
    </rPh>
    <rPh sb="2" eb="3">
      <t>シャ</t>
    </rPh>
    <rPh sb="3" eb="4">
      <t>メイ</t>
    </rPh>
    <phoneticPr fontId="4"/>
  </si>
  <si>
    <t>メールアドレス</t>
  </si>
  <si>
    <t>株式会社冨田貿易</t>
    <rPh sb="0" eb="4">
      <t>カブシキガイシャ</t>
    </rPh>
    <rPh sb="4" eb="6">
      <t>トミタ</t>
    </rPh>
    <rPh sb="6" eb="8">
      <t>ボウエキ</t>
    </rPh>
    <phoneticPr fontId="4"/>
  </si>
  <si>
    <t>トミタボウエキ</t>
  </si>
  <si>
    <t>105-0023</t>
  </si>
  <si>
    <t>芝浦ガーデンビル10F</t>
    <rPh sb="0" eb="2">
      <t>シバウラ</t>
    </rPh>
    <phoneticPr fontId="4"/>
  </si>
  <si>
    <t>03-3256-XXXX</t>
  </si>
  <si>
    <t>吉田　順子</t>
    <rPh sb="0" eb="2">
      <t>ヨシダ</t>
    </rPh>
    <rPh sb="3" eb="5">
      <t>ジュンコ</t>
    </rPh>
    <phoneticPr fontId="4"/>
  </si>
  <si>
    <t>yoshida@xx.xx</t>
    <phoneticPr fontId="4"/>
  </si>
  <si>
    <t>宇宙商事株式会社</t>
    <rPh sb="0" eb="2">
      <t>ウチュウ</t>
    </rPh>
    <rPh sb="2" eb="4">
      <t>ショウジ</t>
    </rPh>
    <rPh sb="4" eb="8">
      <t>カブシキガイシャ</t>
    </rPh>
    <phoneticPr fontId="4"/>
  </si>
  <si>
    <t>ウチュウショウジ</t>
  </si>
  <si>
    <t>121-0051</t>
  </si>
  <si>
    <t>ユニバーサルビル7F</t>
  </si>
  <si>
    <t>03-5126-XXXX</t>
  </si>
  <si>
    <t>青木　大輔</t>
    <rPh sb="0" eb="2">
      <t>アオキ</t>
    </rPh>
    <rPh sb="3" eb="5">
      <t>ダイスケ</t>
    </rPh>
    <phoneticPr fontId="4"/>
  </si>
  <si>
    <t>aoki@xx.xx</t>
    <phoneticPr fontId="4"/>
  </si>
  <si>
    <t>アルテ株式会社</t>
    <rPh sb="3" eb="7">
      <t>カブシキガイシャ</t>
    </rPh>
    <phoneticPr fontId="4"/>
  </si>
  <si>
    <t>アルテ</t>
  </si>
  <si>
    <t>130-0003</t>
  </si>
  <si>
    <t>アルテ本社ビル</t>
  </si>
  <si>
    <t>03-3326-XXXX</t>
  </si>
  <si>
    <t>垣内　雅子</t>
    <rPh sb="0" eb="2">
      <t>カキウチ</t>
    </rPh>
    <rPh sb="3" eb="5">
      <t>マサコ</t>
    </rPh>
    <phoneticPr fontId="4"/>
  </si>
  <si>
    <t>kakiuchi@xx.xx</t>
    <phoneticPr fontId="4"/>
  </si>
  <si>
    <t>浜田総合産業株式会社</t>
    <rPh sb="0" eb="2">
      <t>ハマダ</t>
    </rPh>
    <rPh sb="2" eb="4">
      <t>ソウゴウ</t>
    </rPh>
    <rPh sb="4" eb="6">
      <t>サンギョウ</t>
    </rPh>
    <rPh sb="6" eb="10">
      <t>カブシキガイシャ</t>
    </rPh>
    <phoneticPr fontId="4"/>
  </si>
  <si>
    <t>ハマダソウゴウサンギョウ</t>
  </si>
  <si>
    <t>450-0004</t>
  </si>
  <si>
    <t>浜田総合産業ビル</t>
    <rPh sb="0" eb="2">
      <t>ハマダ</t>
    </rPh>
    <rPh sb="2" eb="4">
      <t>ソウゴウ</t>
    </rPh>
    <rPh sb="4" eb="6">
      <t>サンギョウ</t>
    </rPh>
    <phoneticPr fontId="4"/>
  </si>
  <si>
    <t>052-745-XXXX</t>
  </si>
  <si>
    <t>福富　隆一</t>
    <rPh sb="0" eb="2">
      <t>フクトミ</t>
    </rPh>
    <rPh sb="3" eb="5">
      <t>リュウイチ</t>
    </rPh>
    <phoneticPr fontId="4"/>
  </si>
  <si>
    <t>fukutomi@xx.xx</t>
    <phoneticPr fontId="4"/>
  </si>
  <si>
    <t>有限会社吉野物産</t>
    <rPh sb="0" eb="4">
      <t>ユウゲンガイシャ</t>
    </rPh>
    <rPh sb="4" eb="6">
      <t>ヨシノ</t>
    </rPh>
    <rPh sb="6" eb="8">
      <t>ブッサン</t>
    </rPh>
    <phoneticPr fontId="4"/>
  </si>
  <si>
    <t>ヨシノブッサン</t>
    <phoneticPr fontId="4"/>
  </si>
  <si>
    <t>540-0001</t>
  </si>
  <si>
    <t>なにわロイヤルビル7F</t>
  </si>
  <si>
    <t>06-6112-XXXX</t>
  </si>
  <si>
    <t>林田　純太郎</t>
    <rPh sb="0" eb="2">
      <t>ハヤシダ</t>
    </rPh>
    <rPh sb="3" eb="6">
      <t>ジュンタロウ</t>
    </rPh>
    <phoneticPr fontId="4"/>
  </si>
  <si>
    <t>hayashida@xx.xx</t>
    <phoneticPr fontId="4"/>
  </si>
  <si>
    <t>終息品につき、在庫限り。30%まで割引可。
商品コード「00049」に切り替え。</t>
    <rPh sb="0" eb="2">
      <t>シュウソク</t>
    </rPh>
    <rPh sb="2" eb="3">
      <t>ヒン</t>
    </rPh>
    <rPh sb="7" eb="9">
      <t>ザイコ</t>
    </rPh>
    <rPh sb="9" eb="10">
      <t>カギ</t>
    </rPh>
    <rPh sb="17" eb="19">
      <t>ワリビキ</t>
    </rPh>
    <rPh sb="19" eb="20">
      <t>カ</t>
    </rPh>
    <rPh sb="22" eb="24">
      <t>ショウヒン</t>
    </rPh>
    <rPh sb="35" eb="36">
      <t>キ</t>
    </rPh>
    <rPh sb="37" eb="38">
      <t>カ</t>
    </rPh>
    <phoneticPr fontId="4"/>
  </si>
  <si>
    <t>終息品につき、在庫限り。30%まで割引可。
商品コード「00050」に切り替え。</t>
    <rPh sb="0" eb="2">
      <t>シュウソク</t>
    </rPh>
    <rPh sb="2" eb="3">
      <t>ヒン</t>
    </rPh>
    <rPh sb="7" eb="9">
      <t>ザイコ</t>
    </rPh>
    <rPh sb="9" eb="10">
      <t>カギ</t>
    </rPh>
    <rPh sb="17" eb="19">
      <t>ワリビキ</t>
    </rPh>
    <rPh sb="19" eb="20">
      <t>カ</t>
    </rPh>
    <rPh sb="22" eb="24">
      <t>ショウヒン</t>
    </rPh>
    <rPh sb="35" eb="36">
      <t>キ</t>
    </rPh>
    <rPh sb="37" eb="38">
      <t>カ</t>
    </rPh>
    <phoneticPr fontId="4"/>
  </si>
  <si>
    <t>商品分類コード</t>
    <rPh sb="0" eb="2">
      <t>ショウヒン</t>
    </rPh>
    <rPh sb="2" eb="4">
      <t>ブンルイ</t>
    </rPh>
    <phoneticPr fontId="1"/>
  </si>
  <si>
    <t>商品分類名</t>
    <rPh sb="0" eb="2">
      <t>ショウヒン</t>
    </rPh>
    <rPh sb="2" eb="4">
      <t>ブンルイ</t>
    </rPh>
    <rPh sb="4" eb="5">
      <t>メイ</t>
    </rPh>
    <phoneticPr fontId="4"/>
  </si>
  <si>
    <t>東京都港区芝浦1-X-X</t>
    <rPh sb="0" eb="3">
      <t>トウキョウト</t>
    </rPh>
    <rPh sb="3" eb="4">
      <t>ミナト</t>
    </rPh>
    <rPh sb="4" eb="5">
      <t>ク</t>
    </rPh>
    <rPh sb="5" eb="7">
      <t>シバウラ</t>
    </rPh>
    <phoneticPr fontId="4"/>
  </si>
  <si>
    <t>東京都足立区神明2-X-X</t>
    <rPh sb="0" eb="3">
      <t>トウキョウト</t>
    </rPh>
    <rPh sb="3" eb="6">
      <t>アダチク</t>
    </rPh>
    <rPh sb="6" eb="8">
      <t>シンメイ</t>
    </rPh>
    <phoneticPr fontId="4"/>
  </si>
  <si>
    <t>東京都墨田区横川5-X-X</t>
    <rPh sb="0" eb="3">
      <t>トウキョウト</t>
    </rPh>
    <rPh sb="3" eb="6">
      <t>スミダク</t>
    </rPh>
    <rPh sb="6" eb="8">
      <t>ヨコカワ</t>
    </rPh>
    <phoneticPr fontId="4"/>
  </si>
  <si>
    <t>愛知県名古屋市中村区松重町3-X-X</t>
    <rPh sb="0" eb="3">
      <t>アイチケン</t>
    </rPh>
    <rPh sb="3" eb="7">
      <t>ナゴヤシ</t>
    </rPh>
    <rPh sb="7" eb="10">
      <t>ナカムラク</t>
    </rPh>
    <rPh sb="10" eb="12">
      <t>マツシゲ</t>
    </rPh>
    <rPh sb="12" eb="13">
      <t>チョウ</t>
    </rPh>
    <phoneticPr fontId="4"/>
  </si>
  <si>
    <t>大阪府大阪市中央区城見2-X-X</t>
    <rPh sb="0" eb="3">
      <t>オオサカフ</t>
    </rPh>
    <rPh sb="3" eb="6">
      <t>オオサカシ</t>
    </rPh>
    <rPh sb="6" eb="9">
      <t>チュウオウク</t>
    </rPh>
    <rPh sb="9" eb="11">
      <t>シロミ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</si>
</sst>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6337778862885"/>
        <bgColor indexed="0"/>
      </patternFill>
    </fill>
    <fill>
      <patternFill patternType="solid">
        <fgColor theme="7" tint="0.59999389629810485"/>
        <bgColor indexed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>
      <alignment vertical="center"/>
    </xf>
    <xf numFmtId="0" fontId="3" fillId="2" borderId="1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wrapText="1"/>
    </xf>
    <xf numFmtId="0" fontId="5" fillId="0" borderId="1" xfId="1" applyFont="1" applyFill="1" applyBorder="1" applyAlignment="1">
      <alignment wrapText="1"/>
    </xf>
    <xf numFmtId="176" fontId="5" fillId="0" borderId="1" xfId="1" applyNumberFormat="1" applyFont="1" applyFill="1" applyBorder="1" applyAlignment="1">
      <alignment horizontal="right" wrapText="1"/>
    </xf>
    <xf numFmtId="0" fontId="3" fillId="3" borderId="1" xfId="2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wrapText="1"/>
    </xf>
    <xf numFmtId="0" fontId="5" fillId="0" borderId="1" xfId="2" applyFont="1" applyFill="1" applyBorder="1" applyAlignment="1">
      <alignment wrapText="1"/>
    </xf>
    <xf numFmtId="0" fontId="3" fillId="3" borderId="1" xfId="3" applyFont="1" applyFill="1" applyBorder="1" applyAlignment="1">
      <alignment horizontal="center"/>
    </xf>
    <xf numFmtId="49" fontId="5" fillId="0" borderId="1" xfId="3" applyNumberFormat="1" applyFont="1" applyFill="1" applyBorder="1" applyAlignment="1">
      <alignment wrapText="1"/>
    </xf>
    <xf numFmtId="0" fontId="5" fillId="0" borderId="1" xfId="3" applyFont="1" applyFill="1" applyBorder="1" applyAlignment="1">
      <alignment wrapText="1"/>
    </xf>
    <xf numFmtId="0" fontId="6" fillId="0" borderId="1" xfId="4" applyFill="1" applyBorder="1" applyAlignment="1" applyProtection="1">
      <alignment wrapText="1"/>
    </xf>
    <xf numFmtId="6" fontId="5" fillId="0" borderId="1" xfId="1" applyNumberFormat="1" applyFont="1" applyFill="1" applyBorder="1" applyAlignment="1">
      <alignment horizontal="right" wrapText="1"/>
    </xf>
  </cellXfs>
  <cellStyles count="5">
    <cellStyle name="ハイパーリンク" xfId="4" builtinId="8"/>
    <cellStyle name="標準" xfId="0" builtinId="0"/>
    <cellStyle name="標準_Sheet1" xfId="1"/>
    <cellStyle name="標準_ジャンル" xfId="2"/>
    <cellStyle name="標準_仕入先一覧表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kakiuchi@xx.xx" TargetMode="External"/><Relationship Id="rId2" Type="http://schemas.openxmlformats.org/officeDocument/2006/relationships/hyperlink" Target="mailto:fukutomi@xx.xx" TargetMode="External"/><Relationship Id="rId1" Type="http://schemas.openxmlformats.org/officeDocument/2006/relationships/hyperlink" Target="mailto:hayashida@xx.xx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mailto:yoshida@xx.xx" TargetMode="External"/><Relationship Id="rId4" Type="http://schemas.openxmlformats.org/officeDocument/2006/relationships/hyperlink" Target="mailto:aoki@xx.x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workbookViewId="0"/>
  </sheetViews>
  <sheetFormatPr defaultRowHeight="13.5" x14ac:dyDescent="0.15"/>
  <cols>
    <col min="1" max="1" width="8.875" bestFit="1" customWidth="1"/>
    <col min="2" max="2" width="18" bestFit="1" customWidth="1"/>
    <col min="3" max="3" width="12.375" bestFit="1" customWidth="1"/>
    <col min="4" max="4" width="9.625" bestFit="1" customWidth="1"/>
    <col min="5" max="5" width="10.5" bestFit="1" customWidth="1"/>
    <col min="6" max="6" width="17.25" bestFit="1" customWidth="1"/>
    <col min="7" max="8" width="8" bestFit="1" customWidth="1"/>
    <col min="9" max="9" width="5.625" bestFit="1" customWidth="1"/>
    <col min="10" max="10" width="6.375" bestFit="1" customWidth="1"/>
    <col min="11" max="11" width="30.125" bestFit="1" customWidth="1"/>
  </cols>
  <sheetData>
    <row r="1" spans="1:11" x14ac:dyDescent="0.15">
      <c r="A1" s="1" t="s">
        <v>0</v>
      </c>
      <c r="B1" s="1" t="s">
        <v>1</v>
      </c>
      <c r="C1" s="1" t="s">
        <v>139</v>
      </c>
      <c r="D1" s="1" t="s">
        <v>140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</row>
    <row r="2" spans="1:11" x14ac:dyDescent="0.15">
      <c r="A2" s="2" t="s">
        <v>9</v>
      </c>
      <c r="B2" s="3" t="s">
        <v>10</v>
      </c>
      <c r="C2" s="2" t="s">
        <v>11</v>
      </c>
      <c r="D2" s="3" t="str">
        <f>IF(C2="","",VLOOKUP(C2,商品分類一覧表!$A$2:$B$6,2))</f>
        <v>台所用品</v>
      </c>
      <c r="E2" s="2" t="s">
        <v>12</v>
      </c>
      <c r="F2" s="3" t="str">
        <f>IF(E2="","",VLOOKUP(E2,仕入先一覧表!$A$2:$B$6,2))</f>
        <v>アルテ株式会社</v>
      </c>
      <c r="G2" s="12">
        <v>350</v>
      </c>
      <c r="H2" s="12">
        <v>700</v>
      </c>
      <c r="I2" s="12">
        <f>H2-G2</f>
        <v>350</v>
      </c>
      <c r="J2" s="4">
        <f>I2/H2</f>
        <v>0.5</v>
      </c>
      <c r="K2" s="3" t="s">
        <v>13</v>
      </c>
    </row>
    <row r="3" spans="1:11" x14ac:dyDescent="0.15">
      <c r="A3" s="2" t="s">
        <v>14</v>
      </c>
      <c r="B3" s="3" t="s">
        <v>15</v>
      </c>
      <c r="C3" s="2" t="s">
        <v>11</v>
      </c>
      <c r="D3" s="3" t="str">
        <f>IF(C3="","",VLOOKUP(C3,商品分類一覧表!$A$2:$B$6,2))</f>
        <v>台所用品</v>
      </c>
      <c r="E3" s="2" t="s">
        <v>16</v>
      </c>
      <c r="F3" s="3" t="str">
        <f>IF(E3="","",VLOOKUP(E3,仕入先一覧表!$A$2:$B$6,2))</f>
        <v>アルテ株式会社</v>
      </c>
      <c r="G3" s="12">
        <v>350</v>
      </c>
      <c r="H3" s="12">
        <v>700</v>
      </c>
      <c r="I3" s="12">
        <f t="shared" ref="I3:I33" si="0">H3-G3</f>
        <v>350</v>
      </c>
      <c r="J3" s="4">
        <f t="shared" ref="J3:J33" si="1">I3/H3</f>
        <v>0.5</v>
      </c>
      <c r="K3" s="3" t="s">
        <v>13</v>
      </c>
    </row>
    <row r="4" spans="1:11" x14ac:dyDescent="0.15">
      <c r="A4" s="2" t="s">
        <v>17</v>
      </c>
      <c r="B4" s="3" t="s">
        <v>18</v>
      </c>
      <c r="C4" s="2" t="s">
        <v>11</v>
      </c>
      <c r="D4" s="3" t="str">
        <f>IF(C4="","",VLOOKUP(C4,商品分類一覧表!$A$2:$B$6,2))</f>
        <v>台所用品</v>
      </c>
      <c r="E4" s="2" t="s">
        <v>16</v>
      </c>
      <c r="F4" s="3" t="str">
        <f>IF(E4="","",VLOOKUP(E4,仕入先一覧表!$A$2:$B$6,2))</f>
        <v>アルテ株式会社</v>
      </c>
      <c r="G4" s="12">
        <v>350</v>
      </c>
      <c r="H4" s="12">
        <v>700</v>
      </c>
      <c r="I4" s="12">
        <f t="shared" si="0"/>
        <v>350</v>
      </c>
      <c r="J4" s="4">
        <f t="shared" si="1"/>
        <v>0.5</v>
      </c>
      <c r="K4" s="3" t="s">
        <v>13</v>
      </c>
    </row>
    <row r="5" spans="1:11" x14ac:dyDescent="0.15">
      <c r="A5" s="2" t="s">
        <v>19</v>
      </c>
      <c r="B5" s="3" t="s">
        <v>20</v>
      </c>
      <c r="C5" s="2" t="s">
        <v>21</v>
      </c>
      <c r="D5" s="3" t="str">
        <f>IF(C5="","",VLOOKUP(C5,商品分類一覧表!$A$2:$B$6,2))</f>
        <v>衣料品</v>
      </c>
      <c r="E5" s="2" t="s">
        <v>22</v>
      </c>
      <c r="F5" s="3" t="str">
        <f>IF(E5="","",VLOOKUP(E5,仕入先一覧表!$A$2:$B$6,2))</f>
        <v>株式会社冨田貿易</v>
      </c>
      <c r="G5" s="12">
        <v>1574</v>
      </c>
      <c r="H5" s="12">
        <v>2600</v>
      </c>
      <c r="I5" s="12">
        <f t="shared" si="0"/>
        <v>1026</v>
      </c>
      <c r="J5" s="4">
        <f t="shared" si="1"/>
        <v>0.39461538461538459</v>
      </c>
      <c r="K5" s="3" t="s">
        <v>13</v>
      </c>
    </row>
    <row r="6" spans="1:11" x14ac:dyDescent="0.15">
      <c r="A6" s="2" t="s">
        <v>23</v>
      </c>
      <c r="B6" s="3" t="s">
        <v>24</v>
      </c>
      <c r="C6" s="2" t="s">
        <v>21</v>
      </c>
      <c r="D6" s="3" t="str">
        <f>IF(C6="","",VLOOKUP(C6,商品分類一覧表!$A$2:$B$6,2))</f>
        <v>衣料品</v>
      </c>
      <c r="E6" s="2" t="s">
        <v>22</v>
      </c>
      <c r="F6" s="3" t="str">
        <f>IF(E6="","",VLOOKUP(E6,仕入先一覧表!$A$2:$B$6,2))</f>
        <v>株式会社冨田貿易</v>
      </c>
      <c r="G6" s="12">
        <v>1574</v>
      </c>
      <c r="H6" s="12">
        <v>2600</v>
      </c>
      <c r="I6" s="12">
        <f t="shared" si="0"/>
        <v>1026</v>
      </c>
      <c r="J6" s="4">
        <f t="shared" si="1"/>
        <v>0.39461538461538459</v>
      </c>
      <c r="K6" s="3" t="s">
        <v>13</v>
      </c>
    </row>
    <row r="7" spans="1:11" x14ac:dyDescent="0.15">
      <c r="A7" s="2" t="s">
        <v>25</v>
      </c>
      <c r="B7" s="3" t="s">
        <v>26</v>
      </c>
      <c r="C7" s="2" t="s">
        <v>21</v>
      </c>
      <c r="D7" s="3" t="str">
        <f>IF(C7="","",VLOOKUP(C7,商品分類一覧表!$A$2:$B$6,2))</f>
        <v>衣料品</v>
      </c>
      <c r="E7" s="2" t="s">
        <v>22</v>
      </c>
      <c r="F7" s="3" t="str">
        <f>IF(E7="","",VLOOKUP(E7,仕入先一覧表!$A$2:$B$6,2))</f>
        <v>株式会社冨田貿易</v>
      </c>
      <c r="G7" s="12">
        <v>1574</v>
      </c>
      <c r="H7" s="12">
        <v>2600</v>
      </c>
      <c r="I7" s="12">
        <f t="shared" si="0"/>
        <v>1026</v>
      </c>
      <c r="J7" s="4">
        <f t="shared" si="1"/>
        <v>0.39461538461538459</v>
      </c>
      <c r="K7" s="3" t="s">
        <v>13</v>
      </c>
    </row>
    <row r="8" spans="1:11" x14ac:dyDescent="0.15">
      <c r="A8" s="2" t="s">
        <v>27</v>
      </c>
      <c r="B8" s="3" t="s">
        <v>28</v>
      </c>
      <c r="C8" s="2" t="s">
        <v>29</v>
      </c>
      <c r="D8" s="3" t="str">
        <f>IF(C8="","",VLOOKUP(C8,商品分類一覧表!$A$2:$B$6,2))</f>
        <v>台所用品</v>
      </c>
      <c r="E8" s="2" t="s">
        <v>30</v>
      </c>
      <c r="F8" s="3" t="str">
        <f>IF(E8="","",VLOOKUP(E8,仕入先一覧表!$A$2:$B$6,2))</f>
        <v>株式会社冨田貿易</v>
      </c>
      <c r="G8" s="12">
        <v>650</v>
      </c>
      <c r="H8" s="12">
        <v>1000</v>
      </c>
      <c r="I8" s="12">
        <f t="shared" si="0"/>
        <v>350</v>
      </c>
      <c r="J8" s="4">
        <f t="shared" si="1"/>
        <v>0.35</v>
      </c>
      <c r="K8" s="3"/>
    </row>
    <row r="9" spans="1:11" x14ac:dyDescent="0.15">
      <c r="A9" s="2" t="s">
        <v>31</v>
      </c>
      <c r="B9" s="3" t="s">
        <v>32</v>
      </c>
      <c r="C9" s="2" t="s">
        <v>33</v>
      </c>
      <c r="D9" s="3" t="str">
        <f>IF(C9="","",VLOOKUP(C9,商品分類一覧表!$A$2:$B$6,2))</f>
        <v>台所用品</v>
      </c>
      <c r="E9" s="2" t="s">
        <v>34</v>
      </c>
      <c r="F9" s="3" t="str">
        <f>IF(E9="","",VLOOKUP(E9,仕入先一覧表!$A$2:$B$6,2))</f>
        <v>株式会社冨田貿易</v>
      </c>
      <c r="G9" s="12">
        <v>430</v>
      </c>
      <c r="H9" s="12">
        <v>700</v>
      </c>
      <c r="I9" s="12">
        <f t="shared" si="0"/>
        <v>270</v>
      </c>
      <c r="J9" s="4">
        <f t="shared" si="1"/>
        <v>0.38571428571428573</v>
      </c>
      <c r="K9" s="3"/>
    </row>
    <row r="10" spans="1:11" x14ac:dyDescent="0.15">
      <c r="A10" s="2" t="s">
        <v>35</v>
      </c>
      <c r="B10" s="3" t="s">
        <v>36</v>
      </c>
      <c r="C10" s="2" t="s">
        <v>37</v>
      </c>
      <c r="D10" s="3" t="str">
        <f>IF(C10="","",VLOOKUP(C10,商品分類一覧表!$A$2:$B$6,2))</f>
        <v>化粧品</v>
      </c>
      <c r="E10" s="2" t="s">
        <v>38</v>
      </c>
      <c r="F10" s="3" t="str">
        <f>IF(E10="","",VLOOKUP(E10,仕入先一覧表!$A$2:$B$6,2))</f>
        <v>浜田総合産業株式会社</v>
      </c>
      <c r="G10" s="12">
        <v>615</v>
      </c>
      <c r="H10" s="12">
        <v>900</v>
      </c>
      <c r="I10" s="12">
        <f t="shared" si="0"/>
        <v>285</v>
      </c>
      <c r="J10" s="4">
        <f t="shared" si="1"/>
        <v>0.31666666666666665</v>
      </c>
      <c r="K10" s="3" t="s">
        <v>13</v>
      </c>
    </row>
    <row r="11" spans="1:11" x14ac:dyDescent="0.15">
      <c r="A11" s="2" t="s">
        <v>39</v>
      </c>
      <c r="B11" s="3" t="s">
        <v>40</v>
      </c>
      <c r="C11" s="2" t="s">
        <v>37</v>
      </c>
      <c r="D11" s="3" t="str">
        <f>IF(C11="","",VLOOKUP(C11,商品分類一覧表!$A$2:$B$6,2))</f>
        <v>化粧品</v>
      </c>
      <c r="E11" s="2" t="s">
        <v>38</v>
      </c>
      <c r="F11" s="3" t="str">
        <f>IF(E11="","",VLOOKUP(E11,仕入先一覧表!$A$2:$B$6,2))</f>
        <v>浜田総合産業株式会社</v>
      </c>
      <c r="G11" s="12">
        <v>310</v>
      </c>
      <c r="H11" s="12">
        <v>600</v>
      </c>
      <c r="I11" s="12">
        <f t="shared" si="0"/>
        <v>290</v>
      </c>
      <c r="J11" s="4">
        <f t="shared" si="1"/>
        <v>0.48333333333333334</v>
      </c>
      <c r="K11" s="3" t="s">
        <v>13</v>
      </c>
    </row>
    <row r="12" spans="1:11" x14ac:dyDescent="0.15">
      <c r="A12" s="2" t="s">
        <v>41</v>
      </c>
      <c r="B12" s="3" t="s">
        <v>42</v>
      </c>
      <c r="C12" s="2" t="s">
        <v>37</v>
      </c>
      <c r="D12" s="3" t="str">
        <f>IF(C12="","",VLOOKUP(C12,商品分類一覧表!$A$2:$B$6,2))</f>
        <v>化粧品</v>
      </c>
      <c r="E12" s="2" t="s">
        <v>38</v>
      </c>
      <c r="F12" s="3" t="str">
        <f>IF(E12="","",VLOOKUP(E12,仕入先一覧表!$A$2:$B$6,2))</f>
        <v>浜田総合産業株式会社</v>
      </c>
      <c r="G12" s="12">
        <v>250</v>
      </c>
      <c r="H12" s="12">
        <v>400</v>
      </c>
      <c r="I12" s="12">
        <f t="shared" si="0"/>
        <v>150</v>
      </c>
      <c r="J12" s="4">
        <f t="shared" si="1"/>
        <v>0.375</v>
      </c>
      <c r="K12" s="3" t="s">
        <v>13</v>
      </c>
    </row>
    <row r="13" spans="1:11" x14ac:dyDescent="0.15">
      <c r="A13" s="2" t="s">
        <v>43</v>
      </c>
      <c r="B13" s="3" t="s">
        <v>44</v>
      </c>
      <c r="C13" s="2" t="s">
        <v>21</v>
      </c>
      <c r="D13" s="3" t="str">
        <f>IF(C13="","",VLOOKUP(C13,商品分類一覧表!$A$2:$B$6,2))</f>
        <v>衣料品</v>
      </c>
      <c r="E13" s="2" t="s">
        <v>45</v>
      </c>
      <c r="F13" s="3" t="str">
        <f>IF(E13="","",VLOOKUP(E13,仕入先一覧表!$A$2:$B$6,2))</f>
        <v>宇宙商事株式会社</v>
      </c>
      <c r="G13" s="12">
        <v>2160</v>
      </c>
      <c r="H13" s="12">
        <v>3000</v>
      </c>
      <c r="I13" s="12">
        <f t="shared" si="0"/>
        <v>840</v>
      </c>
      <c r="J13" s="4">
        <f t="shared" si="1"/>
        <v>0.28000000000000003</v>
      </c>
      <c r="K13" s="3" t="s">
        <v>13</v>
      </c>
    </row>
    <row r="14" spans="1:11" x14ac:dyDescent="0.15">
      <c r="A14" s="2" t="s">
        <v>46</v>
      </c>
      <c r="B14" s="3" t="s">
        <v>47</v>
      </c>
      <c r="C14" s="2" t="s">
        <v>21</v>
      </c>
      <c r="D14" s="3" t="str">
        <f>IF(C14="","",VLOOKUP(C14,商品分類一覧表!$A$2:$B$6,2))</f>
        <v>衣料品</v>
      </c>
      <c r="E14" s="2" t="s">
        <v>45</v>
      </c>
      <c r="F14" s="3" t="str">
        <f>IF(E14="","",VLOOKUP(E14,仕入先一覧表!$A$2:$B$6,2))</f>
        <v>宇宙商事株式会社</v>
      </c>
      <c r="G14" s="12">
        <v>5640</v>
      </c>
      <c r="H14" s="12">
        <v>9800</v>
      </c>
      <c r="I14" s="12">
        <f t="shared" si="0"/>
        <v>4160</v>
      </c>
      <c r="J14" s="4">
        <f t="shared" si="1"/>
        <v>0.42448979591836733</v>
      </c>
      <c r="K14" s="3" t="s">
        <v>13</v>
      </c>
    </row>
    <row r="15" spans="1:11" x14ac:dyDescent="0.15">
      <c r="A15" s="2" t="s">
        <v>48</v>
      </c>
      <c r="B15" s="3" t="s">
        <v>49</v>
      </c>
      <c r="C15" s="2" t="s">
        <v>21</v>
      </c>
      <c r="D15" s="3" t="str">
        <f>IF(C15="","",VLOOKUP(C15,商品分類一覧表!$A$2:$B$6,2))</f>
        <v>衣料品</v>
      </c>
      <c r="E15" s="2" t="s">
        <v>45</v>
      </c>
      <c r="F15" s="3" t="str">
        <f>IF(E15="","",VLOOKUP(E15,仕入先一覧表!$A$2:$B$6,2))</f>
        <v>宇宙商事株式会社</v>
      </c>
      <c r="G15" s="12">
        <v>5640</v>
      </c>
      <c r="H15" s="12">
        <v>9800</v>
      </c>
      <c r="I15" s="12">
        <f t="shared" si="0"/>
        <v>4160</v>
      </c>
      <c r="J15" s="4">
        <f t="shared" si="1"/>
        <v>0.42448979591836733</v>
      </c>
      <c r="K15" s="3" t="s">
        <v>13</v>
      </c>
    </row>
    <row r="16" spans="1:11" x14ac:dyDescent="0.15">
      <c r="A16" s="2" t="s">
        <v>50</v>
      </c>
      <c r="B16" s="3" t="s">
        <v>51</v>
      </c>
      <c r="C16" s="2" t="s">
        <v>21</v>
      </c>
      <c r="D16" s="3" t="str">
        <f>IF(C16="","",VLOOKUP(C16,商品分類一覧表!$A$2:$B$6,2))</f>
        <v>衣料品</v>
      </c>
      <c r="E16" s="2" t="s">
        <v>45</v>
      </c>
      <c r="F16" s="3" t="str">
        <f>IF(E16="","",VLOOKUP(E16,仕入先一覧表!$A$2:$B$6,2))</f>
        <v>宇宙商事株式会社</v>
      </c>
      <c r="G16" s="12">
        <v>2760</v>
      </c>
      <c r="H16" s="12">
        <v>4000</v>
      </c>
      <c r="I16" s="12">
        <f t="shared" si="0"/>
        <v>1240</v>
      </c>
      <c r="J16" s="4">
        <f t="shared" si="1"/>
        <v>0.31</v>
      </c>
      <c r="K16" s="3" t="s">
        <v>13</v>
      </c>
    </row>
    <row r="17" spans="1:11" x14ac:dyDescent="0.15">
      <c r="A17" s="2" t="s">
        <v>52</v>
      </c>
      <c r="B17" s="3" t="s">
        <v>53</v>
      </c>
      <c r="C17" s="2" t="s">
        <v>21</v>
      </c>
      <c r="D17" s="3" t="str">
        <f>IF(C17="","",VLOOKUP(C17,商品分類一覧表!$A$2:$B$6,2))</f>
        <v>衣料品</v>
      </c>
      <c r="E17" s="2" t="s">
        <v>45</v>
      </c>
      <c r="F17" s="3" t="str">
        <f>IF(E17="","",VLOOKUP(E17,仕入先一覧表!$A$2:$B$6,2))</f>
        <v>宇宙商事株式会社</v>
      </c>
      <c r="G17" s="12">
        <v>680</v>
      </c>
      <c r="H17" s="12">
        <v>1000</v>
      </c>
      <c r="I17" s="12">
        <f t="shared" si="0"/>
        <v>320</v>
      </c>
      <c r="J17" s="4">
        <f t="shared" si="1"/>
        <v>0.32</v>
      </c>
      <c r="K17" s="3" t="s">
        <v>13</v>
      </c>
    </row>
    <row r="18" spans="1:11" x14ac:dyDescent="0.15">
      <c r="A18" s="2" t="s">
        <v>54</v>
      </c>
      <c r="B18" s="3" t="s">
        <v>55</v>
      </c>
      <c r="C18" s="2" t="s">
        <v>56</v>
      </c>
      <c r="D18" s="3" t="str">
        <f>IF(C18="","",VLOOKUP(C18,商品分類一覧表!$A$2:$B$6,2))</f>
        <v>園芸用品</v>
      </c>
      <c r="E18" s="2" t="s">
        <v>16</v>
      </c>
      <c r="F18" s="3" t="str">
        <f>IF(E18="","",VLOOKUP(E18,仕入先一覧表!$A$2:$B$6,2))</f>
        <v>アルテ株式会社</v>
      </c>
      <c r="G18" s="12">
        <v>160</v>
      </c>
      <c r="H18" s="12">
        <v>240</v>
      </c>
      <c r="I18" s="12">
        <f t="shared" si="0"/>
        <v>80</v>
      </c>
      <c r="J18" s="4">
        <f t="shared" si="1"/>
        <v>0.33333333333333331</v>
      </c>
      <c r="K18" s="3" t="s">
        <v>13</v>
      </c>
    </row>
    <row r="19" spans="1:11" x14ac:dyDescent="0.15">
      <c r="A19" s="2" t="s">
        <v>57</v>
      </c>
      <c r="B19" s="3" t="s">
        <v>58</v>
      </c>
      <c r="C19" s="2" t="s">
        <v>56</v>
      </c>
      <c r="D19" s="3" t="str">
        <f>IF(C19="","",VLOOKUP(C19,商品分類一覧表!$A$2:$B$6,2))</f>
        <v>園芸用品</v>
      </c>
      <c r="E19" s="2" t="s">
        <v>16</v>
      </c>
      <c r="F19" s="3" t="str">
        <f>IF(E19="","",VLOOKUP(E19,仕入先一覧表!$A$2:$B$6,2))</f>
        <v>アルテ株式会社</v>
      </c>
      <c r="G19" s="12">
        <v>220</v>
      </c>
      <c r="H19" s="12">
        <v>360</v>
      </c>
      <c r="I19" s="12">
        <f t="shared" si="0"/>
        <v>140</v>
      </c>
      <c r="J19" s="4">
        <f t="shared" si="1"/>
        <v>0.3888888888888889</v>
      </c>
      <c r="K19" s="3" t="s">
        <v>13</v>
      </c>
    </row>
    <row r="20" spans="1:11" x14ac:dyDescent="0.15">
      <c r="A20" s="2" t="s">
        <v>59</v>
      </c>
      <c r="B20" s="3" t="s">
        <v>60</v>
      </c>
      <c r="C20" s="2" t="s">
        <v>56</v>
      </c>
      <c r="D20" s="3" t="str">
        <f>IF(C20="","",VLOOKUP(C20,商品分類一覧表!$A$2:$B$6,2))</f>
        <v>園芸用品</v>
      </c>
      <c r="E20" s="2" t="s">
        <v>16</v>
      </c>
      <c r="F20" s="3" t="str">
        <f>IF(E20="","",VLOOKUP(E20,仕入先一覧表!$A$2:$B$6,2))</f>
        <v>アルテ株式会社</v>
      </c>
      <c r="G20" s="12">
        <v>280</v>
      </c>
      <c r="H20" s="12">
        <v>480</v>
      </c>
      <c r="I20" s="12">
        <f t="shared" si="0"/>
        <v>200</v>
      </c>
      <c r="J20" s="4">
        <f t="shared" si="1"/>
        <v>0.41666666666666669</v>
      </c>
      <c r="K20" s="3" t="s">
        <v>13</v>
      </c>
    </row>
    <row r="21" spans="1:11" x14ac:dyDescent="0.15">
      <c r="A21" s="2" t="s">
        <v>61</v>
      </c>
      <c r="B21" s="3" t="s">
        <v>62</v>
      </c>
      <c r="C21" s="2" t="s">
        <v>56</v>
      </c>
      <c r="D21" s="3" t="str">
        <f>IF(C21="","",VLOOKUP(C21,商品分類一覧表!$A$2:$B$6,2))</f>
        <v>園芸用品</v>
      </c>
      <c r="E21" s="2" t="s">
        <v>16</v>
      </c>
      <c r="F21" s="3" t="str">
        <f>IF(E21="","",VLOOKUP(E21,仕入先一覧表!$A$2:$B$6,2))</f>
        <v>アルテ株式会社</v>
      </c>
      <c r="G21" s="12">
        <v>540</v>
      </c>
      <c r="H21" s="12">
        <v>960</v>
      </c>
      <c r="I21" s="12">
        <f t="shared" si="0"/>
        <v>420</v>
      </c>
      <c r="J21" s="4">
        <f t="shared" si="1"/>
        <v>0.4375</v>
      </c>
      <c r="K21" s="3" t="s">
        <v>13</v>
      </c>
    </row>
    <row r="22" spans="1:11" x14ac:dyDescent="0.15">
      <c r="A22" s="2" t="s">
        <v>63</v>
      </c>
      <c r="B22" s="3" t="s">
        <v>64</v>
      </c>
      <c r="C22" s="2" t="s">
        <v>56</v>
      </c>
      <c r="D22" s="3" t="str">
        <f>IF(C22="","",VLOOKUP(C22,商品分類一覧表!$A$2:$B$6,2))</f>
        <v>園芸用品</v>
      </c>
      <c r="E22" s="2" t="s">
        <v>16</v>
      </c>
      <c r="F22" s="3" t="str">
        <f>IF(E22="","",VLOOKUP(E22,仕入先一覧表!$A$2:$B$6,2))</f>
        <v>アルテ株式会社</v>
      </c>
      <c r="G22" s="12">
        <v>230</v>
      </c>
      <c r="H22" s="12">
        <v>420</v>
      </c>
      <c r="I22" s="12">
        <f t="shared" si="0"/>
        <v>190</v>
      </c>
      <c r="J22" s="4">
        <f t="shared" si="1"/>
        <v>0.45238095238095238</v>
      </c>
      <c r="K22" s="3" t="s">
        <v>13</v>
      </c>
    </row>
    <row r="23" spans="1:11" x14ac:dyDescent="0.15">
      <c r="A23" s="2" t="s">
        <v>65</v>
      </c>
      <c r="B23" s="3" t="s">
        <v>66</v>
      </c>
      <c r="C23" s="2" t="s">
        <v>56</v>
      </c>
      <c r="D23" s="3" t="str">
        <f>IF(C23="","",VLOOKUP(C23,商品分類一覧表!$A$2:$B$6,2))</f>
        <v>園芸用品</v>
      </c>
      <c r="E23" s="2" t="s">
        <v>16</v>
      </c>
      <c r="F23" s="3" t="str">
        <f>IF(E23="","",VLOOKUP(E23,仕入先一覧表!$A$2:$B$6,2))</f>
        <v>アルテ株式会社</v>
      </c>
      <c r="G23" s="12">
        <v>440</v>
      </c>
      <c r="H23" s="12">
        <v>800</v>
      </c>
      <c r="I23" s="12">
        <f t="shared" si="0"/>
        <v>360</v>
      </c>
      <c r="J23" s="4">
        <f t="shared" si="1"/>
        <v>0.45</v>
      </c>
      <c r="K23" s="3" t="s">
        <v>13</v>
      </c>
    </row>
    <row r="24" spans="1:11" x14ac:dyDescent="0.15">
      <c r="A24" s="2" t="s">
        <v>67</v>
      </c>
      <c r="B24" s="3" t="s">
        <v>68</v>
      </c>
      <c r="C24" s="2" t="s">
        <v>56</v>
      </c>
      <c r="D24" s="3" t="str">
        <f>IF(C24="","",VLOOKUP(C24,商品分類一覧表!$A$2:$B$6,2))</f>
        <v>園芸用品</v>
      </c>
      <c r="E24" s="2" t="s">
        <v>16</v>
      </c>
      <c r="F24" s="3" t="str">
        <f>IF(E24="","",VLOOKUP(E24,仕入先一覧表!$A$2:$B$6,2))</f>
        <v>アルテ株式会社</v>
      </c>
      <c r="G24" s="12">
        <v>440</v>
      </c>
      <c r="H24" s="12">
        <v>800</v>
      </c>
      <c r="I24" s="12">
        <f t="shared" si="0"/>
        <v>360</v>
      </c>
      <c r="J24" s="4">
        <f t="shared" si="1"/>
        <v>0.45</v>
      </c>
      <c r="K24" s="3" t="s">
        <v>13</v>
      </c>
    </row>
    <row r="25" spans="1:11" x14ac:dyDescent="0.15">
      <c r="A25" s="2" t="s">
        <v>69</v>
      </c>
      <c r="B25" s="3" t="s">
        <v>70</v>
      </c>
      <c r="C25" s="2" t="s">
        <v>56</v>
      </c>
      <c r="D25" s="3" t="str">
        <f>IF(C25="","",VLOOKUP(C25,商品分類一覧表!$A$2:$B$6,2))</f>
        <v>園芸用品</v>
      </c>
      <c r="E25" s="2" t="s">
        <v>16</v>
      </c>
      <c r="F25" s="3" t="str">
        <f>IF(E25="","",VLOOKUP(E25,仕入先一覧表!$A$2:$B$6,2))</f>
        <v>アルテ株式会社</v>
      </c>
      <c r="G25" s="12">
        <v>440</v>
      </c>
      <c r="H25" s="12">
        <v>800</v>
      </c>
      <c r="I25" s="12">
        <f t="shared" si="0"/>
        <v>360</v>
      </c>
      <c r="J25" s="4">
        <f t="shared" si="1"/>
        <v>0.45</v>
      </c>
      <c r="K25" s="3" t="s">
        <v>13</v>
      </c>
    </row>
    <row r="26" spans="1:11" x14ac:dyDescent="0.15">
      <c r="A26" s="2" t="s">
        <v>71</v>
      </c>
      <c r="B26" s="3" t="s">
        <v>72</v>
      </c>
      <c r="C26" s="2" t="s">
        <v>73</v>
      </c>
      <c r="D26" s="3" t="str">
        <f>IF(C26="","",VLOOKUP(C26,商品分類一覧表!$A$2:$B$6,2))</f>
        <v>家電製品</v>
      </c>
      <c r="E26" s="2" t="s">
        <v>74</v>
      </c>
      <c r="F26" s="3" t="str">
        <f>IF(E26="","",VLOOKUP(E26,仕入先一覧表!$A$2:$B$6,2))</f>
        <v>有限会社吉野物産</v>
      </c>
      <c r="G26" s="12">
        <v>3600</v>
      </c>
      <c r="H26" s="12">
        <v>7500</v>
      </c>
      <c r="I26" s="12">
        <f t="shared" si="0"/>
        <v>3900</v>
      </c>
      <c r="J26" s="4">
        <f t="shared" si="1"/>
        <v>0.52</v>
      </c>
      <c r="K26" s="3" t="s">
        <v>13</v>
      </c>
    </row>
    <row r="27" spans="1:11" x14ac:dyDescent="0.15">
      <c r="A27" s="2" t="s">
        <v>75</v>
      </c>
      <c r="B27" s="3" t="s">
        <v>76</v>
      </c>
      <c r="C27" s="2" t="s">
        <v>73</v>
      </c>
      <c r="D27" s="3" t="str">
        <f>IF(C27="","",VLOOKUP(C27,商品分類一覧表!$A$2:$B$6,2))</f>
        <v>家電製品</v>
      </c>
      <c r="E27" s="2" t="s">
        <v>74</v>
      </c>
      <c r="F27" s="3" t="str">
        <f>IF(E27="","",VLOOKUP(E27,仕入先一覧表!$A$2:$B$6,2))</f>
        <v>有限会社吉野物産</v>
      </c>
      <c r="G27" s="12">
        <v>990</v>
      </c>
      <c r="H27" s="12">
        <v>1600</v>
      </c>
      <c r="I27" s="12">
        <f t="shared" si="0"/>
        <v>610</v>
      </c>
      <c r="J27" s="4">
        <f t="shared" si="1"/>
        <v>0.38124999999999998</v>
      </c>
      <c r="K27" s="3" t="s">
        <v>13</v>
      </c>
    </row>
    <row r="28" spans="1:11" x14ac:dyDescent="0.15">
      <c r="A28" s="2" t="s">
        <v>77</v>
      </c>
      <c r="B28" s="3" t="s">
        <v>78</v>
      </c>
      <c r="C28" s="2" t="s">
        <v>73</v>
      </c>
      <c r="D28" s="3" t="str">
        <f>IF(C28="","",VLOOKUP(C28,商品分類一覧表!$A$2:$B$6,2))</f>
        <v>家電製品</v>
      </c>
      <c r="E28" s="2" t="s">
        <v>74</v>
      </c>
      <c r="F28" s="3" t="str">
        <f>IF(E28="","",VLOOKUP(E28,仕入先一覧表!$A$2:$B$6,2))</f>
        <v>有限会社吉野物産</v>
      </c>
      <c r="G28" s="12">
        <v>780</v>
      </c>
      <c r="H28" s="12">
        <v>1200</v>
      </c>
      <c r="I28" s="12">
        <f t="shared" si="0"/>
        <v>420</v>
      </c>
      <c r="J28" s="4">
        <f t="shared" si="1"/>
        <v>0.35</v>
      </c>
      <c r="K28" s="3" t="s">
        <v>13</v>
      </c>
    </row>
    <row r="29" spans="1:11" x14ac:dyDescent="0.15">
      <c r="A29" s="2" t="s">
        <v>79</v>
      </c>
      <c r="B29" s="3" t="s">
        <v>80</v>
      </c>
      <c r="C29" s="2" t="s">
        <v>73</v>
      </c>
      <c r="D29" s="3" t="str">
        <f>IF(C29="","",VLOOKUP(C29,商品分類一覧表!$A$2:$B$6,2))</f>
        <v>家電製品</v>
      </c>
      <c r="E29" s="2" t="s">
        <v>74</v>
      </c>
      <c r="F29" s="3" t="str">
        <f>IF(E29="","",VLOOKUP(E29,仕入先一覧表!$A$2:$B$6,2))</f>
        <v>有限会社吉野物産</v>
      </c>
      <c r="G29" s="12">
        <v>1360</v>
      </c>
      <c r="H29" s="12">
        <v>1980</v>
      </c>
      <c r="I29" s="12">
        <f t="shared" si="0"/>
        <v>620</v>
      </c>
      <c r="J29" s="4">
        <f t="shared" si="1"/>
        <v>0.31313131313131315</v>
      </c>
      <c r="K29" s="3" t="s">
        <v>13</v>
      </c>
    </row>
    <row r="30" spans="1:11" x14ac:dyDescent="0.15">
      <c r="A30" s="2" t="s">
        <v>81</v>
      </c>
      <c r="B30" s="3" t="s">
        <v>82</v>
      </c>
      <c r="C30" s="2" t="s">
        <v>11</v>
      </c>
      <c r="D30" s="3" t="str">
        <f>IF(C30="","",VLOOKUP(C30,商品分類一覧表!$A$2:$B$6,2))</f>
        <v>台所用品</v>
      </c>
      <c r="E30" s="2" t="s">
        <v>38</v>
      </c>
      <c r="F30" s="3" t="str">
        <f>IF(E30="","",VLOOKUP(E30,仕入先一覧表!$A$2:$B$6,2))</f>
        <v>浜田総合産業株式会社</v>
      </c>
      <c r="G30" s="12">
        <v>860</v>
      </c>
      <c r="H30" s="12">
        <v>2000</v>
      </c>
      <c r="I30" s="12">
        <f t="shared" si="0"/>
        <v>1140</v>
      </c>
      <c r="J30" s="4">
        <f t="shared" si="1"/>
        <v>0.56999999999999995</v>
      </c>
      <c r="K30" s="3" t="s">
        <v>13</v>
      </c>
    </row>
    <row r="31" spans="1:11" x14ac:dyDescent="0.15">
      <c r="A31" s="2" t="s">
        <v>83</v>
      </c>
      <c r="B31" s="3" t="s">
        <v>84</v>
      </c>
      <c r="C31" s="2" t="s">
        <v>11</v>
      </c>
      <c r="D31" s="3" t="str">
        <f>IF(C31="","",VLOOKUP(C31,商品分類一覧表!$A$2:$B$6,2))</f>
        <v>台所用品</v>
      </c>
      <c r="E31" s="2" t="s">
        <v>38</v>
      </c>
      <c r="F31" s="3" t="str">
        <f>IF(E31="","",VLOOKUP(E31,仕入先一覧表!$A$2:$B$6,2))</f>
        <v>浜田総合産業株式会社</v>
      </c>
      <c r="G31" s="12">
        <v>630</v>
      </c>
      <c r="H31" s="12">
        <v>900</v>
      </c>
      <c r="I31" s="12">
        <f t="shared" si="0"/>
        <v>270</v>
      </c>
      <c r="J31" s="4">
        <f t="shared" si="1"/>
        <v>0.3</v>
      </c>
      <c r="K31" s="3" t="s">
        <v>13</v>
      </c>
    </row>
    <row r="32" spans="1:11" ht="22.5" x14ac:dyDescent="0.15">
      <c r="A32" s="2" t="s">
        <v>85</v>
      </c>
      <c r="B32" s="3" t="s">
        <v>86</v>
      </c>
      <c r="C32" s="2" t="s">
        <v>11</v>
      </c>
      <c r="D32" s="3" t="str">
        <f>IF(C32="","",VLOOKUP(C32,商品分類一覧表!$A$2:$B$6,2))</f>
        <v>台所用品</v>
      </c>
      <c r="E32" s="2" t="s">
        <v>38</v>
      </c>
      <c r="F32" s="3" t="str">
        <f>IF(E32="","",VLOOKUP(E32,仕入先一覧表!$A$2:$B$6,2))</f>
        <v>浜田総合産業株式会社</v>
      </c>
      <c r="G32" s="12">
        <v>2860</v>
      </c>
      <c r="H32" s="12">
        <v>4700</v>
      </c>
      <c r="I32" s="12">
        <f t="shared" si="0"/>
        <v>1840</v>
      </c>
      <c r="J32" s="4">
        <f t="shared" si="1"/>
        <v>0.39148936170212767</v>
      </c>
      <c r="K32" s="3" t="s">
        <v>137</v>
      </c>
    </row>
    <row r="33" spans="1:11" ht="22.5" x14ac:dyDescent="0.15">
      <c r="A33" s="2" t="s">
        <v>87</v>
      </c>
      <c r="B33" s="3" t="s">
        <v>88</v>
      </c>
      <c r="C33" s="2" t="s">
        <v>11</v>
      </c>
      <c r="D33" s="3" t="str">
        <f>IF(C33="","",VLOOKUP(C33,商品分類一覧表!$A$2:$B$6,2))</f>
        <v>台所用品</v>
      </c>
      <c r="E33" s="2" t="s">
        <v>38</v>
      </c>
      <c r="F33" s="3" t="str">
        <f>IF(E33="","",VLOOKUP(E33,仕入先一覧表!$A$2:$B$6,2))</f>
        <v>浜田総合産業株式会社</v>
      </c>
      <c r="G33" s="12">
        <v>1560</v>
      </c>
      <c r="H33" s="12">
        <v>2600</v>
      </c>
      <c r="I33" s="12">
        <f t="shared" si="0"/>
        <v>1040</v>
      </c>
      <c r="J33" s="4">
        <f t="shared" si="1"/>
        <v>0.4</v>
      </c>
      <c r="K33" s="3" t="s">
        <v>138</v>
      </c>
    </row>
  </sheetData>
  <phoneticPr fontId="1"/>
  <pageMargins left="0.7" right="0.7" top="0.75" bottom="0.75" header="0.3" footer="0.3"/>
  <pageSetup paperSize="9" orientation="portrait" verticalDpi="300" r:id="rId1"/>
  <ignoredErrors>
    <ignoredError sqref="C2:C33 A2:A33 E2:E3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3.5" x14ac:dyDescent="0.15"/>
  <cols>
    <col min="1" max="1" width="12.375" bestFit="1" customWidth="1"/>
    <col min="2" max="2" width="9.625" bestFit="1" customWidth="1"/>
  </cols>
  <sheetData>
    <row r="1" spans="1:2" x14ac:dyDescent="0.15">
      <c r="A1" s="5" t="s">
        <v>139</v>
      </c>
      <c r="B1" s="5" t="s">
        <v>140</v>
      </c>
    </row>
    <row r="2" spans="1:2" x14ac:dyDescent="0.15">
      <c r="A2" s="6" t="s">
        <v>21</v>
      </c>
      <c r="B2" s="7" t="s">
        <v>89</v>
      </c>
    </row>
    <row r="3" spans="1:2" x14ac:dyDescent="0.15">
      <c r="A3" s="6" t="s">
        <v>11</v>
      </c>
      <c r="B3" s="7" t="s">
        <v>90</v>
      </c>
    </row>
    <row r="4" spans="1:2" x14ac:dyDescent="0.15">
      <c r="A4" s="6" t="s">
        <v>56</v>
      </c>
      <c r="B4" s="7" t="s">
        <v>91</v>
      </c>
    </row>
    <row r="5" spans="1:2" x14ac:dyDescent="0.15">
      <c r="A5" s="6" t="s">
        <v>73</v>
      </c>
      <c r="B5" s="7" t="s">
        <v>92</v>
      </c>
    </row>
    <row r="6" spans="1:2" x14ac:dyDescent="0.15">
      <c r="A6" s="6" t="s">
        <v>37</v>
      </c>
      <c r="B6" s="7" t="s">
        <v>93</v>
      </c>
    </row>
  </sheetData>
  <phoneticPr fontId="1"/>
  <pageMargins left="0.7" right="0.7" top="0.75" bottom="0.75" header="0.3" footer="0.3"/>
  <ignoredErrors>
    <ignoredError sqref="A2:A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/>
  </sheetViews>
  <sheetFormatPr defaultRowHeight="13.5" x14ac:dyDescent="0.15"/>
  <cols>
    <col min="1" max="1" width="10.5" bestFit="1" customWidth="1"/>
    <col min="2" max="2" width="17.25" bestFit="1" customWidth="1"/>
    <col min="3" max="3" width="18.625" bestFit="1" customWidth="1"/>
    <col min="4" max="4" width="8" bestFit="1" customWidth="1"/>
    <col min="5" max="5" width="26.625" bestFit="1" customWidth="1"/>
    <col min="6" max="6" width="16.25" bestFit="1" customWidth="1"/>
    <col min="7" max="8" width="11.125" bestFit="1" customWidth="1"/>
    <col min="9" max="9" width="10" bestFit="1" customWidth="1"/>
    <col min="10" max="10" width="14.75" bestFit="1" customWidth="1"/>
  </cols>
  <sheetData>
    <row r="1" spans="1:10" x14ac:dyDescent="0.15">
      <c r="A1" s="8" t="s">
        <v>2</v>
      </c>
      <c r="B1" s="8" t="s">
        <v>3</v>
      </c>
      <c r="C1" s="8" t="s">
        <v>94</v>
      </c>
      <c r="D1" s="8" t="s">
        <v>95</v>
      </c>
      <c r="E1" s="8" t="s">
        <v>96</v>
      </c>
      <c r="F1" s="8" t="s">
        <v>97</v>
      </c>
      <c r="G1" s="8" t="s">
        <v>98</v>
      </c>
      <c r="H1" s="8" t="s">
        <v>99</v>
      </c>
      <c r="I1" s="8" t="s">
        <v>100</v>
      </c>
      <c r="J1" s="8" t="s">
        <v>101</v>
      </c>
    </row>
    <row r="2" spans="1:10" x14ac:dyDescent="0.15">
      <c r="A2" s="9" t="s">
        <v>22</v>
      </c>
      <c r="B2" s="10" t="s">
        <v>102</v>
      </c>
      <c r="C2" s="10" t="s">
        <v>103</v>
      </c>
      <c r="D2" s="10" t="s">
        <v>104</v>
      </c>
      <c r="E2" s="10" t="s">
        <v>141</v>
      </c>
      <c r="F2" s="10" t="s">
        <v>105</v>
      </c>
      <c r="G2" s="10" t="s">
        <v>106</v>
      </c>
      <c r="H2" s="10" t="s">
        <v>106</v>
      </c>
      <c r="I2" s="10" t="s">
        <v>107</v>
      </c>
      <c r="J2" s="11" t="s">
        <v>108</v>
      </c>
    </row>
    <row r="3" spans="1:10" x14ac:dyDescent="0.15">
      <c r="A3" s="9" t="s">
        <v>45</v>
      </c>
      <c r="B3" s="10" t="s">
        <v>109</v>
      </c>
      <c r="C3" s="10" t="s">
        <v>110</v>
      </c>
      <c r="D3" s="10" t="s">
        <v>111</v>
      </c>
      <c r="E3" s="10" t="s">
        <v>142</v>
      </c>
      <c r="F3" s="10" t="s">
        <v>112</v>
      </c>
      <c r="G3" s="10" t="s">
        <v>113</v>
      </c>
      <c r="H3" s="10" t="s">
        <v>113</v>
      </c>
      <c r="I3" s="10" t="s">
        <v>114</v>
      </c>
      <c r="J3" s="11" t="s">
        <v>115</v>
      </c>
    </row>
    <row r="4" spans="1:10" x14ac:dyDescent="0.15">
      <c r="A4" s="9" t="s">
        <v>16</v>
      </c>
      <c r="B4" s="10" t="s">
        <v>116</v>
      </c>
      <c r="C4" s="10" t="s">
        <v>117</v>
      </c>
      <c r="D4" s="10" t="s">
        <v>118</v>
      </c>
      <c r="E4" s="10" t="s">
        <v>143</v>
      </c>
      <c r="F4" s="10" t="s">
        <v>119</v>
      </c>
      <c r="G4" s="10" t="s">
        <v>120</v>
      </c>
      <c r="H4" s="10" t="s">
        <v>120</v>
      </c>
      <c r="I4" s="10" t="s">
        <v>121</v>
      </c>
      <c r="J4" s="11" t="s">
        <v>122</v>
      </c>
    </row>
    <row r="5" spans="1:10" x14ac:dyDescent="0.15">
      <c r="A5" s="9" t="s">
        <v>38</v>
      </c>
      <c r="B5" s="10" t="s">
        <v>123</v>
      </c>
      <c r="C5" s="10" t="s">
        <v>124</v>
      </c>
      <c r="D5" s="10" t="s">
        <v>125</v>
      </c>
      <c r="E5" s="10" t="s">
        <v>144</v>
      </c>
      <c r="F5" s="10" t="s">
        <v>126</v>
      </c>
      <c r="G5" s="10" t="s">
        <v>127</v>
      </c>
      <c r="H5" s="10" t="s">
        <v>127</v>
      </c>
      <c r="I5" s="10" t="s">
        <v>128</v>
      </c>
      <c r="J5" s="11" t="s">
        <v>129</v>
      </c>
    </row>
    <row r="6" spans="1:10" x14ac:dyDescent="0.15">
      <c r="A6" s="9" t="s">
        <v>74</v>
      </c>
      <c r="B6" s="10" t="s">
        <v>130</v>
      </c>
      <c r="C6" s="10" t="s">
        <v>131</v>
      </c>
      <c r="D6" s="10" t="s">
        <v>132</v>
      </c>
      <c r="E6" s="10" t="s">
        <v>145</v>
      </c>
      <c r="F6" s="10" t="s">
        <v>133</v>
      </c>
      <c r="G6" s="10" t="s">
        <v>134</v>
      </c>
      <c r="H6" s="10" t="s">
        <v>134</v>
      </c>
      <c r="I6" s="10" t="s">
        <v>135</v>
      </c>
      <c r="J6" s="11" t="s">
        <v>136</v>
      </c>
    </row>
  </sheetData>
  <phoneticPr fontId="1"/>
  <hyperlinks>
    <hyperlink ref="J6" r:id="rId1"/>
    <hyperlink ref="J5" r:id="rId2"/>
    <hyperlink ref="J4" r:id="rId3"/>
    <hyperlink ref="J3" r:id="rId4"/>
    <hyperlink ref="J2" r:id="rId5"/>
  </hyperlinks>
  <pageMargins left="0.7" right="0.7" top="0.75" bottom="0.75" header="0.3" footer="0.3"/>
  <pageSetup paperSize="9" orientation="portrait" horizontalDpi="300" verticalDpi="300" r:id="rId6"/>
  <ignoredErrors>
    <ignoredError sqref="A2:A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商品一覧表</vt:lpstr>
      <vt:lpstr>商品分類一覧表</vt:lpstr>
      <vt:lpstr>仕入先一覧表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2015-03-12T00:47:41Z</cp:lastPrinted>
  <dcterms:created xsi:type="dcterms:W3CDTF">2012-03-19T15:00:35Z</dcterms:created>
  <dcterms:modified xsi:type="dcterms:W3CDTF">2015-03-16T03:17:04Z</dcterms:modified>
</cp:coreProperties>
</file>