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削除予定\初校読み合わせデータ\aMOS-Excel2013-Expert-Part2(1)\"/>
    </mc:Choice>
  </mc:AlternateContent>
  <bookViews>
    <workbookView xWindow="0" yWindow="0" windowWidth="15360" windowHeight="7770"/>
  </bookViews>
  <sheets>
    <sheet name="売上集計" sheetId="3" r:id="rId1"/>
    <sheet name="売上一覧" sheetId="1" r:id="rId2"/>
  </sheet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4" i="1"/>
  <c r="F5" i="1" l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F103" i="1"/>
  <c r="G103" i="1"/>
  <c r="G4" i="1"/>
  <c r="F4" i="1"/>
</calcChain>
</file>

<file path=xl/sharedStrings.xml><?xml version="1.0" encoding="utf-8"?>
<sst xmlns="http://schemas.openxmlformats.org/spreadsheetml/2006/main" count="339" uniqueCount="44">
  <si>
    <t>A006</t>
  </si>
  <si>
    <t>マッサージチェア</t>
  </si>
  <si>
    <t>A001</t>
  </si>
  <si>
    <t>A005</t>
  </si>
  <si>
    <t>ヘルスバイク</t>
  </si>
  <si>
    <t>A002</t>
  </si>
  <si>
    <t>A003</t>
  </si>
  <si>
    <t>A004</t>
  </si>
  <si>
    <t>フットバス</t>
  </si>
  <si>
    <t>売上一覧</t>
    <rPh sb="0" eb="2">
      <t>ウリアゲ</t>
    </rPh>
    <rPh sb="2" eb="4">
      <t>イチラン</t>
    </rPh>
    <phoneticPr fontId="5"/>
  </si>
  <si>
    <t>番号</t>
    <rPh sb="0" eb="2">
      <t>バンゴウ</t>
    </rPh>
    <phoneticPr fontId="5"/>
  </si>
  <si>
    <t>日付</t>
    <rPh sb="0" eb="2">
      <t>ヒヅケ</t>
    </rPh>
    <phoneticPr fontId="5"/>
  </si>
  <si>
    <t>店舗名</t>
    <rPh sb="0" eb="2">
      <t>テンポ</t>
    </rPh>
    <rPh sb="2" eb="3">
      <t>メイ</t>
    </rPh>
    <phoneticPr fontId="5"/>
  </si>
  <si>
    <t>担当者名</t>
    <rPh sb="0" eb="3">
      <t>タントウシャ</t>
    </rPh>
    <rPh sb="3" eb="4">
      <t>メイ</t>
    </rPh>
    <phoneticPr fontId="5"/>
  </si>
  <si>
    <t>商品コード</t>
    <rPh sb="0" eb="2">
      <t>ショウヒン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</si>
  <si>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</si>
  <si>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</si>
  <si>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</si>
  <si>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売上合計</t>
    <rPh sb="0" eb="2">
      <t>ウリアゲ</t>
    </rPh>
    <rPh sb="2" eb="4">
      <t>ゴウケイ</t>
    </rPh>
    <phoneticPr fontId="5"/>
  </si>
  <si>
    <t>合計 / 売上合計</t>
  </si>
  <si>
    <t>列ラベル</t>
  </si>
  <si>
    <t>広尾店</t>
  </si>
  <si>
    <t>青山店</t>
  </si>
  <si>
    <t>目黒店</t>
  </si>
  <si>
    <t>総計</t>
  </si>
  <si>
    <t>行ラベル</t>
  </si>
  <si>
    <t>4月</t>
  </si>
  <si>
    <t>5月</t>
  </si>
  <si>
    <t>6月</t>
  </si>
  <si>
    <t>7月</t>
  </si>
  <si>
    <t>8月</t>
  </si>
  <si>
    <t>9月</t>
  </si>
  <si>
    <t>青山店</t>
    <rPh sb="0" eb="2">
      <t>アオヤマ</t>
    </rPh>
    <rPh sb="2" eb="3">
      <t>テン</t>
    </rPh>
    <phoneticPr fontId="6"/>
  </si>
  <si>
    <t>松谷　桜子</t>
    <rPh sb="0" eb="2">
      <t>マツタニ</t>
    </rPh>
    <rPh sb="3" eb="4">
      <t>サクラ</t>
    </rPh>
    <rPh sb="4" eb="5">
      <t>コ</t>
    </rPh>
    <phoneticPr fontId="6"/>
  </si>
  <si>
    <t>目黒店</t>
    <rPh sb="0" eb="3">
      <t>メグロテン</t>
    </rPh>
    <phoneticPr fontId="6"/>
  </si>
  <si>
    <t>星　夕子</t>
    <rPh sb="0" eb="1">
      <t>ホシ</t>
    </rPh>
    <rPh sb="2" eb="4">
      <t>ユウコ</t>
    </rPh>
    <phoneticPr fontId="6"/>
  </si>
  <si>
    <t>広尾店</t>
    <rPh sb="0" eb="2">
      <t>ヒロオ</t>
    </rPh>
    <rPh sb="2" eb="3">
      <t>テン</t>
    </rPh>
    <phoneticPr fontId="6"/>
  </si>
  <si>
    <t>平林　理菜</t>
    <rPh sb="0" eb="2">
      <t>ヒラバヤシ</t>
    </rPh>
    <rPh sb="3" eb="4">
      <t>リ</t>
    </rPh>
    <rPh sb="4" eb="5">
      <t>ナ</t>
    </rPh>
    <phoneticPr fontId="6"/>
  </si>
  <si>
    <t>海野　渚</t>
    <rPh sb="0" eb="2">
      <t>ウミノ</t>
    </rPh>
    <rPh sb="3" eb="4">
      <t>ナギサ</t>
    </rPh>
    <phoneticPr fontId="6"/>
  </si>
  <si>
    <t>藍沢　千夏</t>
    <rPh sb="0" eb="2">
      <t>アイザワ</t>
    </rPh>
    <rPh sb="3" eb="5">
      <t>チカ</t>
    </rPh>
    <phoneticPr fontId="6"/>
  </si>
  <si>
    <t>藤崎　紀子</t>
    <rPh sb="0" eb="2">
      <t>フジサキ</t>
    </rPh>
    <rPh sb="3" eb="5">
      <t>ノリコ</t>
    </rPh>
    <phoneticPr fontId="6"/>
  </si>
  <si>
    <t>体脂肪計</t>
    <rPh sb="0" eb="1">
      <t>タイ</t>
    </rPh>
    <rPh sb="1" eb="3">
      <t>シボウ</t>
    </rPh>
    <rPh sb="3" eb="4">
      <t>ケイ</t>
    </rPh>
    <phoneticPr fontId="7"/>
  </si>
  <si>
    <t>電子血圧計</t>
    <rPh sb="0" eb="2">
      <t>デンシ</t>
    </rPh>
    <rPh sb="2" eb="5">
      <t>ケツアツケイ</t>
    </rPh>
    <phoneticPr fontId="7"/>
  </si>
  <si>
    <t>低周波治療器</t>
    <rPh sb="0" eb="3">
      <t>テイシュウハ</t>
    </rPh>
    <rPh sb="3" eb="5">
      <t>チリョウ</t>
    </rPh>
    <rPh sb="5" eb="6">
      <t>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</si>
</sst>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2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NumberFormat="1">
      <alignment vertical="center"/>
    </xf>
  </cellXfs>
  <cellStyles count="3">
    <cellStyle name="タイトル" xfId="2" builtinId="1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[Lesson26.xlsx]売上集計!ﾋﾟﾎﾞｯﾄﾃｰﾌﾞﾙ1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</c:pivotFmt>
      <c:pivotFmt>
        <c:idx val="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3"/>
            </a:solidFill>
            <a:ln w="9525">
              <a:solidFill>
                <a:schemeClr val="accent3"/>
              </a:solidFill>
            </a:ln>
            <a:effectLst/>
          </c:spPr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売上集計!$B$3:$B$4</c:f>
              <c:strCache>
                <c:ptCount val="1"/>
                <c:pt idx="0">
                  <c:v>広尾店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売上集計!$A$5:$A$11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売上集計!$B$5:$B$11</c:f>
              <c:numCache>
                <c:formatCode>General</c:formatCode>
                <c:ptCount val="6"/>
                <c:pt idx="0">
                  <c:v>587500</c:v>
                </c:pt>
                <c:pt idx="1">
                  <c:v>582500</c:v>
                </c:pt>
                <c:pt idx="2">
                  <c:v>273500</c:v>
                </c:pt>
                <c:pt idx="3">
                  <c:v>205000</c:v>
                </c:pt>
                <c:pt idx="4">
                  <c:v>534000</c:v>
                </c:pt>
                <c:pt idx="5">
                  <c:v>270000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売上集計!$C$3:$C$4</c:f>
              <c:strCache>
                <c:ptCount val="1"/>
                <c:pt idx="0">
                  <c:v>青山店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売上集計!$A$5:$A$11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売上集計!$C$5:$C$11</c:f>
              <c:numCache>
                <c:formatCode>General</c:formatCode>
                <c:ptCount val="6"/>
                <c:pt idx="0">
                  <c:v>903000</c:v>
                </c:pt>
                <c:pt idx="1">
                  <c:v>1144000</c:v>
                </c:pt>
                <c:pt idx="2">
                  <c:v>857500</c:v>
                </c:pt>
                <c:pt idx="3">
                  <c:v>800000</c:v>
                </c:pt>
                <c:pt idx="4">
                  <c:v>1213000</c:v>
                </c:pt>
                <c:pt idx="5">
                  <c:v>853500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売上集計!$D$3:$D$4</c:f>
              <c:strCache>
                <c:ptCount val="1"/>
                <c:pt idx="0">
                  <c:v>目黒店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売上集計!$A$5:$A$11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売上集計!$D$5:$D$11</c:f>
              <c:numCache>
                <c:formatCode>General</c:formatCode>
                <c:ptCount val="6"/>
                <c:pt idx="0">
                  <c:v>604500</c:v>
                </c:pt>
                <c:pt idx="1">
                  <c:v>722500</c:v>
                </c:pt>
                <c:pt idx="2">
                  <c:v>576000</c:v>
                </c:pt>
                <c:pt idx="3">
                  <c:v>592500</c:v>
                </c:pt>
                <c:pt idx="4">
                  <c:v>1080500</c:v>
                </c:pt>
                <c:pt idx="5">
                  <c:v>1018500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899248"/>
        <c:axId val="147887280"/>
      </c:lineChart>
      <c:catAx>
        <c:axId val="147899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7887280"/>
        <c:crosses val="autoZero"/>
        <c:auto val="1"/>
        <c:lblAlgn val="ctr"/>
        <c:lblOffset val="100"/>
        <c:noMultiLvlLbl val="0"/>
      </c:catAx>
      <c:valAx>
        <c:axId val="147887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7899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6</xdr:col>
      <xdr:colOff>76200</xdr:colOff>
      <xdr:row>28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M出版" refreshedDate="41969.123419328702" createdVersion="5" refreshedVersion="5" minRefreshableVersion="3" recordCount="100">
  <cacheSource type="worksheet">
    <worksheetSource ref="A3:I103" sheet="売上一覧"/>
  </cacheSource>
  <cacheFields count="9">
    <cacheField name="番号" numFmtId="0">
      <sharedItems containsSemiMixedTypes="0" containsString="0" containsNumber="1" containsInteger="1" minValue="1" maxValue="100"/>
    </cacheField>
    <cacheField name="日付" numFmtId="14">
      <sharedItems containsSemiMixedTypes="0" containsNonDate="0" containsDate="1" containsString="0" minDate="2015-04-08T00:00:00" maxDate="2015-09-30T00:00:00" count="68">
        <d v="2015-04-08T00:00:00"/>
        <d v="2015-04-10T00:00:00"/>
        <d v="2015-04-13T00:00:00"/>
        <d v="2015-04-22T00:00:00"/>
        <d v="2015-04-23T00:00:00"/>
        <d v="2015-04-24T00:00:00"/>
        <d v="2015-04-27T00:00:00"/>
        <d v="2015-04-28T00:00:00"/>
        <d v="2015-04-30T00:00:00"/>
        <d v="2015-05-06T00:00:00"/>
        <d v="2015-05-08T00:00:00"/>
        <d v="2015-05-11T00:00:00"/>
        <d v="2015-05-12T00:00:00"/>
        <d v="2015-05-15T00:00:00"/>
        <d v="2015-05-19T00:00:00"/>
        <d v="2015-05-20T00:00:00"/>
        <d v="2015-05-21T00:00:00"/>
        <d v="2015-05-22T00:00:00"/>
        <d v="2015-05-25T00:00:00"/>
        <d v="2015-05-26T00:00:00"/>
        <d v="2015-05-28T00:00:00"/>
        <d v="2015-05-29T00:00:00"/>
        <d v="2015-06-01T00:00:00"/>
        <d v="2015-06-02T00:00:00"/>
        <d v="2015-06-03T00:00:00"/>
        <d v="2015-06-05T00:00:00"/>
        <d v="2015-06-08T00:00:00"/>
        <d v="2015-06-09T00:00:00"/>
        <d v="2015-06-16T00:00:00"/>
        <d v="2015-06-17T00:00:00"/>
        <d v="2015-06-23T00:00:00"/>
        <d v="2015-06-24T00:00:00"/>
        <d v="2015-06-30T00:00:00"/>
        <d v="2015-07-01T00:00:00"/>
        <d v="2015-07-09T00:00:00"/>
        <d v="2015-07-10T00:00:00"/>
        <d v="2015-07-13T00:00:00"/>
        <d v="2015-07-16T00:00:00"/>
        <d v="2015-07-21T00:00:00"/>
        <d v="2015-07-22T00:00:00"/>
        <d v="2015-07-23T00:00:00"/>
        <d v="2015-07-24T00:00:00"/>
        <d v="2015-07-27T00:00:00"/>
        <d v="2015-07-29T00:00:00"/>
        <d v="2015-08-03T00:00:00"/>
        <d v="2015-08-04T00:00:00"/>
        <d v="2015-08-07T00:00:00"/>
        <d v="2015-08-10T00:00:00"/>
        <d v="2015-08-11T00:00:00"/>
        <d v="2015-08-12T00:00:00"/>
        <d v="2015-08-18T00:00:00"/>
        <d v="2015-08-21T00:00:00"/>
        <d v="2015-08-24T00:00:00"/>
        <d v="2015-08-25T00:00:00"/>
        <d v="2015-08-26T00:00:00"/>
        <d v="2015-08-28T00:00:00"/>
        <d v="2015-08-31T00:00:00"/>
        <d v="2015-09-01T00:00:00"/>
        <d v="2015-09-02T00:00:00"/>
        <d v="2015-09-07T00:00:00"/>
        <d v="2015-09-08T00:00:00"/>
        <d v="2015-09-16T00:00:00"/>
        <d v="2015-09-18T00:00:00"/>
        <d v="2015-09-21T00:00:00"/>
        <d v="2015-09-22T00:00:00"/>
        <d v="2015-09-25T00:00:00"/>
        <d v="2015-09-28T00:00:00"/>
        <d v="2015-09-29T00:00:00"/>
      </sharedItems>
      <fieldGroup base="1">
        <rangePr groupBy="months" startDate="2015-04-08T00:00:00" endDate="2015-09-30T00:00:00"/>
        <groupItems count="14">
          <s v="&lt;2015/4/8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9/30"/>
        </groupItems>
      </fieldGroup>
    </cacheField>
    <cacheField name="店舗名" numFmtId="0">
      <sharedItems count="3">
        <s v="青山店"/>
        <s v="目黒店"/>
        <s v="広尾店"/>
      </sharedItems>
    </cacheField>
    <cacheField name="担当者名" numFmtId="0">
      <sharedItems/>
    </cacheField>
    <cacheField name="商品コード" numFmtId="0">
      <sharedItems/>
    </cacheField>
    <cacheField name="商品名" numFmtId="0">
      <sharedItems/>
    </cacheField>
    <cacheField name="単価" numFmtId="38">
      <sharedItems containsSemiMixedTypes="0" containsString="0" containsNumber="1" containsInteger="1" minValue="8000" maxValue="200000"/>
    </cacheField>
    <cacheField name="数量" numFmtId="38">
      <sharedItems containsSemiMixedTypes="0" containsString="0" containsNumber="1" containsInteger="1" minValue="1" maxValue="25"/>
    </cacheField>
    <cacheField name="売上合計" numFmtId="38">
      <sharedItems containsSemiMixedTypes="0" containsString="0" containsNumber="1" containsInteger="1" minValue="10000" maxValue="28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n v="1"/>
    <x v="0"/>
    <x v="0"/>
    <s v="松谷　桜子"/>
    <s v="A006"/>
    <s v="マッサージチェア"/>
    <n v="200000"/>
    <n v="1"/>
    <n v="200000"/>
  </r>
  <r>
    <n v="2"/>
    <x v="1"/>
    <x v="1"/>
    <s v="星　夕子"/>
    <s v="A005"/>
    <s v="ヘルスバイク"/>
    <n v="40000"/>
    <n v="2"/>
    <n v="80000"/>
  </r>
  <r>
    <n v="3"/>
    <x v="1"/>
    <x v="2"/>
    <s v="平林　理菜"/>
    <s v="A003"/>
    <s v="低周波治療器"/>
    <n v="12500"/>
    <n v="15"/>
    <n v="187500"/>
  </r>
  <r>
    <n v="4"/>
    <x v="2"/>
    <x v="2"/>
    <s v="海野　渚"/>
    <s v="A005"/>
    <s v="ヘルスバイク"/>
    <n v="40000"/>
    <n v="6"/>
    <n v="240000"/>
  </r>
  <r>
    <n v="5"/>
    <x v="3"/>
    <x v="1"/>
    <s v="星　夕子"/>
    <s v="A001"/>
    <s v="体脂肪計"/>
    <n v="8000"/>
    <n v="9"/>
    <n v="72000"/>
  </r>
  <r>
    <n v="6"/>
    <x v="3"/>
    <x v="1"/>
    <s v="星　夕子"/>
    <s v="A002"/>
    <s v="電子血圧計"/>
    <n v="10000"/>
    <n v="12"/>
    <n v="120000"/>
  </r>
  <r>
    <n v="7"/>
    <x v="4"/>
    <x v="1"/>
    <s v="藍沢　千夏"/>
    <s v="A003"/>
    <s v="低周波治療器"/>
    <n v="12500"/>
    <n v="17"/>
    <n v="212500"/>
  </r>
  <r>
    <n v="8"/>
    <x v="4"/>
    <x v="2"/>
    <s v="平林　理菜"/>
    <s v="A002"/>
    <s v="電子血圧計"/>
    <n v="10000"/>
    <n v="4"/>
    <n v="40000"/>
  </r>
  <r>
    <n v="9"/>
    <x v="5"/>
    <x v="0"/>
    <s v="藤崎　紀子"/>
    <s v="A002"/>
    <s v="電子血圧計"/>
    <n v="10000"/>
    <n v="15"/>
    <n v="150000"/>
  </r>
  <r>
    <n v="10"/>
    <x v="6"/>
    <x v="0"/>
    <s v="松谷　桜子"/>
    <s v="A003"/>
    <s v="低周波治療器"/>
    <n v="12500"/>
    <n v="18"/>
    <n v="225000"/>
  </r>
  <r>
    <n v="11"/>
    <x v="7"/>
    <x v="2"/>
    <s v="平林　理菜"/>
    <s v="A001"/>
    <s v="体脂肪計"/>
    <n v="8000"/>
    <n v="15"/>
    <n v="120000"/>
  </r>
  <r>
    <n v="12"/>
    <x v="7"/>
    <x v="1"/>
    <s v="星　夕子"/>
    <s v="A002"/>
    <s v="電子血圧計"/>
    <n v="10000"/>
    <n v="12"/>
    <n v="120000"/>
  </r>
  <r>
    <n v="13"/>
    <x v="8"/>
    <x v="0"/>
    <s v="松谷　桜子"/>
    <s v="A001"/>
    <s v="体脂肪計"/>
    <n v="8000"/>
    <n v="16"/>
    <n v="128000"/>
  </r>
  <r>
    <n v="14"/>
    <x v="8"/>
    <x v="0"/>
    <s v="藤崎　紀子"/>
    <s v="A006"/>
    <s v="マッサージチェア"/>
    <n v="200000"/>
    <n v="1"/>
    <n v="200000"/>
  </r>
  <r>
    <n v="15"/>
    <x v="9"/>
    <x v="1"/>
    <s v="星　夕子"/>
    <s v="A001"/>
    <s v="体脂肪計"/>
    <n v="8000"/>
    <n v="15"/>
    <n v="120000"/>
  </r>
  <r>
    <n v="16"/>
    <x v="9"/>
    <x v="0"/>
    <s v="松谷　桜子"/>
    <s v="A002"/>
    <s v="電子血圧計"/>
    <n v="10000"/>
    <n v="7"/>
    <n v="70000"/>
  </r>
  <r>
    <n v="17"/>
    <x v="10"/>
    <x v="1"/>
    <s v="藍沢　千夏"/>
    <s v="A005"/>
    <s v="ヘルスバイク"/>
    <n v="40000"/>
    <n v="3"/>
    <n v="120000"/>
  </r>
  <r>
    <n v="18"/>
    <x v="11"/>
    <x v="0"/>
    <s v="松谷　桜子"/>
    <s v="A001"/>
    <s v="体脂肪計"/>
    <n v="8000"/>
    <n v="18"/>
    <n v="144000"/>
  </r>
  <r>
    <n v="19"/>
    <x v="11"/>
    <x v="1"/>
    <s v="星　夕子"/>
    <s v="A003"/>
    <s v="低周波治療器"/>
    <n v="12500"/>
    <n v="19"/>
    <n v="237500"/>
  </r>
  <r>
    <n v="20"/>
    <x v="12"/>
    <x v="2"/>
    <s v="平林　理菜"/>
    <s v="A005"/>
    <s v="ヘルスバイク"/>
    <n v="40000"/>
    <n v="7"/>
    <n v="280000"/>
  </r>
  <r>
    <n v="21"/>
    <x v="13"/>
    <x v="1"/>
    <s v="藍沢　千夏"/>
    <s v="A004"/>
    <s v="フットバス"/>
    <n v="23000"/>
    <n v="5"/>
    <n v="115000"/>
  </r>
  <r>
    <n v="22"/>
    <x v="14"/>
    <x v="1"/>
    <s v="星　夕子"/>
    <s v="A002"/>
    <s v="電子血圧計"/>
    <n v="10000"/>
    <n v="9"/>
    <n v="90000"/>
  </r>
  <r>
    <n v="23"/>
    <x v="15"/>
    <x v="0"/>
    <s v="藤崎　紀子"/>
    <s v="A003"/>
    <s v="低周波治療器"/>
    <n v="12500"/>
    <n v="12"/>
    <n v="150000"/>
  </r>
  <r>
    <n v="24"/>
    <x v="16"/>
    <x v="0"/>
    <s v="藤崎　紀子"/>
    <s v="A002"/>
    <s v="電子血圧計"/>
    <n v="10000"/>
    <n v="15"/>
    <n v="150000"/>
  </r>
  <r>
    <n v="25"/>
    <x v="16"/>
    <x v="0"/>
    <s v="松谷　桜子"/>
    <s v="A004"/>
    <s v="フットバス"/>
    <n v="23000"/>
    <n v="10"/>
    <n v="230000"/>
  </r>
  <r>
    <n v="26"/>
    <x v="16"/>
    <x v="0"/>
    <s v="松谷　桜子"/>
    <s v="A005"/>
    <s v="ヘルスバイク"/>
    <n v="40000"/>
    <n v="5"/>
    <n v="200000"/>
  </r>
  <r>
    <n v="27"/>
    <x v="17"/>
    <x v="2"/>
    <s v="海野　渚"/>
    <s v="A003"/>
    <s v="低周波治療器"/>
    <n v="12500"/>
    <n v="13"/>
    <n v="162500"/>
  </r>
  <r>
    <n v="28"/>
    <x v="18"/>
    <x v="0"/>
    <s v="松谷　桜子"/>
    <s v="A001"/>
    <s v="体脂肪計"/>
    <n v="8000"/>
    <n v="10"/>
    <n v="80000"/>
  </r>
  <r>
    <n v="29"/>
    <x v="18"/>
    <x v="0"/>
    <s v="藤崎　紀子"/>
    <s v="A005"/>
    <s v="ヘルスバイク"/>
    <n v="40000"/>
    <n v="3"/>
    <n v="120000"/>
  </r>
  <r>
    <n v="30"/>
    <x v="19"/>
    <x v="2"/>
    <s v="海野　渚"/>
    <s v="A002"/>
    <s v="電子血圧計"/>
    <n v="10000"/>
    <n v="10"/>
    <n v="100000"/>
  </r>
  <r>
    <n v="31"/>
    <x v="20"/>
    <x v="1"/>
    <s v="藍沢　千夏"/>
    <s v="A002"/>
    <s v="電子血圧計"/>
    <n v="10000"/>
    <n v="4"/>
    <n v="40000"/>
  </r>
  <r>
    <n v="32"/>
    <x v="21"/>
    <x v="2"/>
    <s v="平林　理菜"/>
    <s v="A001"/>
    <s v="体脂肪計"/>
    <n v="8000"/>
    <n v="5"/>
    <n v="40000"/>
  </r>
  <r>
    <n v="33"/>
    <x v="22"/>
    <x v="1"/>
    <s v="藍沢　千夏"/>
    <s v="A005"/>
    <s v="ヘルスバイク"/>
    <n v="40000"/>
    <n v="6"/>
    <n v="240000"/>
  </r>
  <r>
    <n v="34"/>
    <x v="23"/>
    <x v="0"/>
    <s v="藤崎　紀子"/>
    <s v="A004"/>
    <s v="フットバス"/>
    <n v="23000"/>
    <n v="5"/>
    <n v="115000"/>
  </r>
  <r>
    <n v="35"/>
    <x v="24"/>
    <x v="0"/>
    <s v="松谷　桜子"/>
    <s v="A003"/>
    <s v="低周波治療器"/>
    <n v="12500"/>
    <n v="12"/>
    <n v="150000"/>
  </r>
  <r>
    <n v="36"/>
    <x v="25"/>
    <x v="1"/>
    <s v="藍沢　千夏"/>
    <s v="A001"/>
    <s v="体脂肪計"/>
    <n v="8000"/>
    <n v="17"/>
    <n v="136000"/>
  </r>
  <r>
    <n v="37"/>
    <x v="25"/>
    <x v="2"/>
    <s v="海野　渚"/>
    <s v="A002"/>
    <s v="電子血圧計"/>
    <n v="10000"/>
    <n v="4"/>
    <n v="40000"/>
  </r>
  <r>
    <n v="38"/>
    <x v="25"/>
    <x v="1"/>
    <s v="星　夕子"/>
    <s v="A005"/>
    <s v="ヘルスバイク"/>
    <n v="40000"/>
    <n v="5"/>
    <n v="200000"/>
  </r>
  <r>
    <n v="39"/>
    <x v="26"/>
    <x v="0"/>
    <s v="松谷　桜子"/>
    <s v="A006"/>
    <s v="マッサージチェア"/>
    <n v="200000"/>
    <n v="1"/>
    <n v="200000"/>
  </r>
  <r>
    <n v="40"/>
    <x v="27"/>
    <x v="2"/>
    <s v="平林　理菜"/>
    <s v="A003"/>
    <s v="低周波治療器"/>
    <n v="12500"/>
    <n v="15"/>
    <n v="187500"/>
  </r>
  <r>
    <n v="41"/>
    <x v="28"/>
    <x v="0"/>
    <s v="松谷　桜子"/>
    <s v="A002"/>
    <s v="電子血圧計"/>
    <n v="10000"/>
    <n v="10"/>
    <n v="100000"/>
  </r>
  <r>
    <n v="42"/>
    <x v="29"/>
    <x v="2"/>
    <s v="海野　渚"/>
    <s v="A004"/>
    <s v="フットバス"/>
    <n v="23000"/>
    <n v="2"/>
    <n v="46000"/>
  </r>
  <r>
    <n v="43"/>
    <x v="30"/>
    <x v="0"/>
    <s v="松谷　桜子"/>
    <s v="A002"/>
    <s v="電子血圧計"/>
    <n v="10000"/>
    <n v="10"/>
    <n v="100000"/>
  </r>
  <r>
    <n v="44"/>
    <x v="31"/>
    <x v="0"/>
    <s v="松谷　桜子"/>
    <s v="A005"/>
    <s v="ヘルスバイク"/>
    <n v="40000"/>
    <n v="2"/>
    <n v="80000"/>
  </r>
  <r>
    <n v="45"/>
    <x v="32"/>
    <x v="0"/>
    <s v="藤崎　紀子"/>
    <s v="A003"/>
    <s v="低周波治療器"/>
    <n v="12500"/>
    <n v="9"/>
    <n v="112500"/>
  </r>
  <r>
    <n v="46"/>
    <x v="33"/>
    <x v="1"/>
    <s v="藍沢　千夏"/>
    <s v="A006"/>
    <s v="マッサージチェア"/>
    <n v="200000"/>
    <n v="1"/>
    <n v="200000"/>
  </r>
  <r>
    <n v="47"/>
    <x v="34"/>
    <x v="1"/>
    <s v="星　夕子"/>
    <s v="A001"/>
    <s v="体脂肪計"/>
    <n v="8000"/>
    <n v="19"/>
    <n v="152000"/>
  </r>
  <r>
    <n v="48"/>
    <x v="34"/>
    <x v="2"/>
    <s v="平林　理菜"/>
    <s v="A002"/>
    <s v="電子血圧計"/>
    <n v="10000"/>
    <n v="9"/>
    <n v="90000"/>
  </r>
  <r>
    <n v="49"/>
    <x v="35"/>
    <x v="1"/>
    <s v="星　夕子"/>
    <s v="A003"/>
    <s v="低周波治療器"/>
    <n v="12500"/>
    <n v="5"/>
    <n v="62500"/>
  </r>
  <r>
    <n v="50"/>
    <x v="36"/>
    <x v="0"/>
    <s v="松谷　桜子"/>
    <s v="A003"/>
    <s v="低周波治療器"/>
    <n v="12500"/>
    <n v="10"/>
    <n v="125000"/>
  </r>
  <r>
    <n v="51"/>
    <x v="37"/>
    <x v="0"/>
    <s v="松谷　桜子"/>
    <s v="A002"/>
    <s v="電子血圧計"/>
    <n v="10000"/>
    <n v="2"/>
    <n v="20000"/>
  </r>
  <r>
    <n v="52"/>
    <x v="37"/>
    <x v="0"/>
    <s v="藤崎　紀子"/>
    <s v="A001"/>
    <s v="体脂肪計"/>
    <n v="8000"/>
    <n v="11"/>
    <n v="88000"/>
  </r>
  <r>
    <n v="53"/>
    <x v="38"/>
    <x v="2"/>
    <s v="平林　理菜"/>
    <s v="A004"/>
    <s v="フットバス"/>
    <n v="23000"/>
    <n v="5"/>
    <n v="115000"/>
  </r>
  <r>
    <n v="54"/>
    <x v="38"/>
    <x v="0"/>
    <s v="藤崎　紀子"/>
    <s v="A002"/>
    <s v="電子血圧計"/>
    <n v="10000"/>
    <n v="10"/>
    <n v="100000"/>
  </r>
  <r>
    <n v="55"/>
    <x v="38"/>
    <x v="0"/>
    <s v="松谷　桜子"/>
    <s v="A004"/>
    <s v="フットバス"/>
    <n v="23000"/>
    <n v="4"/>
    <n v="92000"/>
  </r>
  <r>
    <n v="56"/>
    <x v="39"/>
    <x v="1"/>
    <s v="藍沢　千夏"/>
    <s v="A004"/>
    <s v="フットバス"/>
    <n v="23000"/>
    <n v="6"/>
    <n v="138000"/>
  </r>
  <r>
    <n v="57"/>
    <x v="40"/>
    <x v="0"/>
    <s v="松谷　桜子"/>
    <s v="A002"/>
    <s v="電子血圧計"/>
    <n v="10000"/>
    <n v="6"/>
    <n v="60000"/>
  </r>
  <r>
    <n v="58"/>
    <x v="41"/>
    <x v="0"/>
    <s v="藤崎　紀子"/>
    <s v="A004"/>
    <s v="フットバス"/>
    <n v="23000"/>
    <n v="5"/>
    <n v="115000"/>
  </r>
  <r>
    <n v="59"/>
    <x v="42"/>
    <x v="0"/>
    <s v="藤崎　紀子"/>
    <s v="A006"/>
    <s v="マッサージチェア"/>
    <n v="200000"/>
    <n v="1"/>
    <n v="200000"/>
  </r>
  <r>
    <n v="60"/>
    <x v="43"/>
    <x v="1"/>
    <s v="星　夕子"/>
    <s v="A002"/>
    <s v="電子血圧計"/>
    <n v="10000"/>
    <n v="4"/>
    <n v="40000"/>
  </r>
  <r>
    <n v="61"/>
    <x v="44"/>
    <x v="0"/>
    <s v="松谷　桜子"/>
    <s v="A001"/>
    <s v="体脂肪計"/>
    <n v="8000"/>
    <n v="9"/>
    <n v="72000"/>
  </r>
  <r>
    <n v="62"/>
    <x v="44"/>
    <x v="2"/>
    <s v="海野　渚"/>
    <s v="A002"/>
    <s v="電子血圧計"/>
    <n v="10000"/>
    <n v="15"/>
    <n v="150000"/>
  </r>
  <r>
    <n v="63"/>
    <x v="44"/>
    <x v="1"/>
    <s v="藍沢　千夏"/>
    <s v="A006"/>
    <s v="マッサージチェア"/>
    <n v="200000"/>
    <n v="1"/>
    <n v="200000"/>
  </r>
  <r>
    <n v="64"/>
    <x v="45"/>
    <x v="1"/>
    <s v="藍沢　千夏"/>
    <s v="A004"/>
    <s v="フットバス"/>
    <n v="23000"/>
    <n v="5"/>
    <n v="115000"/>
  </r>
  <r>
    <n v="65"/>
    <x v="45"/>
    <x v="1"/>
    <s v="星　夕子"/>
    <s v="A002"/>
    <s v="電子血圧計"/>
    <n v="10000"/>
    <n v="9"/>
    <n v="90000"/>
  </r>
  <r>
    <n v="66"/>
    <x v="45"/>
    <x v="0"/>
    <s v="藤崎　紀子"/>
    <s v="A003"/>
    <s v="低周波治療器"/>
    <n v="12500"/>
    <n v="10"/>
    <n v="125000"/>
  </r>
  <r>
    <n v="67"/>
    <x v="45"/>
    <x v="2"/>
    <s v="海野　渚"/>
    <s v="A002"/>
    <s v="電子血圧計"/>
    <n v="10000"/>
    <n v="2"/>
    <n v="20000"/>
  </r>
  <r>
    <n v="68"/>
    <x v="45"/>
    <x v="1"/>
    <s v="星　夕子"/>
    <s v="A001"/>
    <s v="体脂肪計"/>
    <n v="8000"/>
    <n v="20"/>
    <n v="160000"/>
  </r>
  <r>
    <n v="69"/>
    <x v="46"/>
    <x v="0"/>
    <s v="松谷　桜子"/>
    <s v="A002"/>
    <s v="電子血圧計"/>
    <n v="10000"/>
    <n v="2"/>
    <n v="20000"/>
  </r>
  <r>
    <n v="70"/>
    <x v="47"/>
    <x v="2"/>
    <s v="海野　渚"/>
    <s v="A002"/>
    <s v="電子血圧計"/>
    <n v="10000"/>
    <n v="1"/>
    <n v="10000"/>
  </r>
  <r>
    <n v="71"/>
    <x v="48"/>
    <x v="0"/>
    <s v="藤崎　紀子"/>
    <s v="A004"/>
    <s v="フットバス"/>
    <n v="23000"/>
    <n v="5"/>
    <n v="115000"/>
  </r>
  <r>
    <n v="72"/>
    <x v="49"/>
    <x v="1"/>
    <s v="星　夕子"/>
    <s v="A001"/>
    <s v="体脂肪計"/>
    <n v="8000"/>
    <n v="16"/>
    <n v="128000"/>
  </r>
  <r>
    <n v="73"/>
    <x v="49"/>
    <x v="0"/>
    <s v="松谷　桜子"/>
    <s v="A002"/>
    <s v="電子血圧計"/>
    <n v="10000"/>
    <n v="5"/>
    <n v="50000"/>
  </r>
  <r>
    <n v="74"/>
    <x v="50"/>
    <x v="2"/>
    <s v="平林　理菜"/>
    <s v="A002"/>
    <s v="電子血圧計"/>
    <n v="10000"/>
    <n v="25"/>
    <n v="250000"/>
  </r>
  <r>
    <n v="75"/>
    <x v="51"/>
    <x v="0"/>
    <s v="藤崎　紀子"/>
    <s v="A001"/>
    <s v="体脂肪計"/>
    <n v="8000"/>
    <n v="10"/>
    <n v="80000"/>
  </r>
  <r>
    <n v="76"/>
    <x v="52"/>
    <x v="0"/>
    <s v="藤崎　紀子"/>
    <s v="A004"/>
    <s v="フットバス"/>
    <n v="23000"/>
    <n v="5"/>
    <n v="115000"/>
  </r>
  <r>
    <n v="77"/>
    <x v="53"/>
    <x v="0"/>
    <s v="松谷　桜子"/>
    <s v="A006"/>
    <s v="マッサージチェア"/>
    <n v="200000"/>
    <n v="1"/>
    <n v="200000"/>
  </r>
  <r>
    <n v="78"/>
    <x v="53"/>
    <x v="0"/>
    <s v="藤崎　紀子"/>
    <s v="A005"/>
    <s v="ヘルスバイク"/>
    <n v="40000"/>
    <n v="3"/>
    <n v="120000"/>
  </r>
  <r>
    <n v="79"/>
    <x v="54"/>
    <x v="2"/>
    <s v="平林　理菜"/>
    <s v="A001"/>
    <s v="体脂肪計"/>
    <n v="8000"/>
    <n v="13"/>
    <n v="104000"/>
  </r>
  <r>
    <n v="80"/>
    <x v="55"/>
    <x v="1"/>
    <s v="星　夕子"/>
    <s v="A003"/>
    <s v="低周波治療器"/>
    <n v="12500"/>
    <n v="15"/>
    <n v="187500"/>
  </r>
  <r>
    <n v="81"/>
    <x v="55"/>
    <x v="1"/>
    <s v="星　夕子"/>
    <s v="A005"/>
    <s v="ヘルスバイク"/>
    <n v="40000"/>
    <n v="5"/>
    <n v="200000"/>
  </r>
  <r>
    <n v="82"/>
    <x v="55"/>
    <x v="0"/>
    <s v="松谷　桜子"/>
    <s v="A004"/>
    <s v="フットバス"/>
    <n v="23000"/>
    <n v="2"/>
    <n v="46000"/>
  </r>
  <r>
    <n v="83"/>
    <x v="56"/>
    <x v="0"/>
    <s v="松谷　桜子"/>
    <s v="A005"/>
    <s v="ヘルスバイク"/>
    <n v="40000"/>
    <n v="6"/>
    <n v="240000"/>
  </r>
  <r>
    <n v="84"/>
    <x v="56"/>
    <x v="0"/>
    <s v="松谷　桜子"/>
    <s v="A002"/>
    <s v="電子血圧計"/>
    <n v="10000"/>
    <n v="3"/>
    <n v="30000"/>
  </r>
  <r>
    <n v="85"/>
    <x v="57"/>
    <x v="0"/>
    <s v="藤崎　紀子"/>
    <s v="A003"/>
    <s v="低周波治療器"/>
    <n v="12500"/>
    <n v="16"/>
    <n v="200000"/>
  </r>
  <r>
    <n v="86"/>
    <x v="58"/>
    <x v="1"/>
    <s v="藍沢　千夏"/>
    <s v="A001"/>
    <s v="体脂肪計"/>
    <n v="8000"/>
    <n v="15"/>
    <n v="120000"/>
  </r>
  <r>
    <n v="87"/>
    <x v="59"/>
    <x v="0"/>
    <s v="藤崎　紀子"/>
    <s v="A002"/>
    <s v="電子血圧計"/>
    <n v="10000"/>
    <n v="8"/>
    <n v="80000"/>
  </r>
  <r>
    <n v="88"/>
    <x v="60"/>
    <x v="2"/>
    <s v="海野　渚"/>
    <s v="A003"/>
    <s v="低周波治療器"/>
    <n v="12500"/>
    <n v="7"/>
    <n v="87500"/>
  </r>
  <r>
    <n v="89"/>
    <x v="61"/>
    <x v="1"/>
    <s v="藍沢　千夏"/>
    <s v="A003"/>
    <s v="低周波治療器"/>
    <n v="12500"/>
    <n v="12"/>
    <n v="150000"/>
  </r>
  <r>
    <n v="90"/>
    <x v="61"/>
    <x v="1"/>
    <s v="藍沢　千夏"/>
    <s v="A006"/>
    <s v="マッサージチェア"/>
    <n v="200000"/>
    <n v="1"/>
    <n v="200000"/>
  </r>
  <r>
    <n v="91"/>
    <x v="62"/>
    <x v="2"/>
    <s v="海野　渚"/>
    <s v="A002"/>
    <s v="電子血圧計"/>
    <n v="10000"/>
    <n v="7"/>
    <n v="70000"/>
  </r>
  <r>
    <n v="92"/>
    <x v="63"/>
    <x v="1"/>
    <s v="星　夕子"/>
    <s v="A003"/>
    <s v="低周波治療器"/>
    <n v="12500"/>
    <n v="17"/>
    <n v="212500"/>
  </r>
  <r>
    <n v="93"/>
    <x v="63"/>
    <x v="0"/>
    <s v="藤崎　紀子"/>
    <s v="A001"/>
    <s v="体脂肪計"/>
    <n v="8000"/>
    <n v="20"/>
    <n v="160000"/>
  </r>
  <r>
    <n v="94"/>
    <x v="64"/>
    <x v="1"/>
    <s v="星　夕子"/>
    <s v="A005"/>
    <s v="ヘルスバイク"/>
    <n v="40000"/>
    <n v="6"/>
    <n v="240000"/>
  </r>
  <r>
    <n v="95"/>
    <x v="64"/>
    <x v="0"/>
    <s v="藤崎　紀子"/>
    <s v="A004"/>
    <s v="フットバス"/>
    <n v="23000"/>
    <n v="7"/>
    <n v="161000"/>
  </r>
  <r>
    <n v="96"/>
    <x v="65"/>
    <x v="0"/>
    <s v="藤崎　紀子"/>
    <s v="A003"/>
    <s v="低周波治療器"/>
    <n v="12500"/>
    <n v="9"/>
    <n v="112500"/>
  </r>
  <r>
    <n v="97"/>
    <x v="66"/>
    <x v="0"/>
    <s v="松谷　桜子"/>
    <s v="A002"/>
    <s v="電子血圧計"/>
    <n v="10000"/>
    <n v="6"/>
    <n v="60000"/>
  </r>
  <r>
    <n v="98"/>
    <x v="66"/>
    <x v="2"/>
    <s v="平林　理菜"/>
    <s v="A003"/>
    <s v="低周波治療器"/>
    <n v="12500"/>
    <n v="9"/>
    <n v="112500"/>
  </r>
  <r>
    <n v="99"/>
    <x v="67"/>
    <x v="1"/>
    <s v="藍沢　千夏"/>
    <s v="A001"/>
    <s v="体脂肪計"/>
    <n v="8000"/>
    <n v="12"/>
    <n v="96000"/>
  </r>
  <r>
    <n v="100"/>
    <x v="67"/>
    <x v="0"/>
    <s v="藤崎　紀子"/>
    <s v="A001"/>
    <s v="体脂肪計"/>
    <n v="8000"/>
    <n v="10"/>
    <n v="8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chartFormat="15">
  <location ref="A3:E11" firstHeaderRow="1" firstDataRow="2" firstDataCol="1"/>
  <pivotFields count="9">
    <pivotField showAll="0"/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4">
        <item x="2"/>
        <item x="0"/>
        <item x="1"/>
        <item t="default"/>
      </items>
    </pivotField>
    <pivotField showAll="0"/>
    <pivotField showAll="0"/>
    <pivotField showAll="0"/>
    <pivotField numFmtId="38" showAll="0"/>
    <pivotField numFmtId="38" showAll="0"/>
    <pivotField dataField="1" numFmtId="38" showAll="0"/>
  </pivotFields>
  <rowFields count="1">
    <field x="1"/>
  </rowFields>
  <rowItems count="7"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合計 / 売上合計" fld="8" baseField="0" baseItem="0"/>
  </dataFields>
  <chartFormats count="6">
    <chartFormat chart="0" format="0" series="1">
      <pivotArea type="data" outline="0" fieldPosition="0">
        <references count="1">
          <reference field="2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2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2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tabSelected="1" workbookViewId="0"/>
  </sheetViews>
  <sheetFormatPr defaultRowHeight="13.5" x14ac:dyDescent="0.15"/>
  <cols>
    <col min="1" max="1" width="17" customWidth="1"/>
    <col min="2" max="2" width="11.125" customWidth="1"/>
    <col min="3" max="4" width="9.625" customWidth="1"/>
    <col min="5" max="5" width="10.75" customWidth="1"/>
    <col min="6" max="6" width="11.125" customWidth="1"/>
    <col min="7" max="7" width="5.75" customWidth="1"/>
    <col min="8" max="68" width="12" bestFit="1" customWidth="1"/>
    <col min="69" max="69" width="5.75" customWidth="1"/>
  </cols>
  <sheetData>
    <row r="3" spans="1:5" x14ac:dyDescent="0.15">
      <c r="A3" s="6" t="s">
        <v>19</v>
      </c>
      <c r="B3" s="6" t="s">
        <v>20</v>
      </c>
    </row>
    <row r="4" spans="1:5" x14ac:dyDescent="0.15">
      <c r="A4" s="6" t="s">
        <v>25</v>
      </c>
      <c r="B4" t="s">
        <v>21</v>
      </c>
      <c r="C4" t="s">
        <v>22</v>
      </c>
      <c r="D4" t="s">
        <v>23</v>
      </c>
      <c r="E4" t="s">
        <v>24</v>
      </c>
    </row>
    <row r="5" spans="1:5" x14ac:dyDescent="0.15">
      <c r="A5" s="7" t="s">
        <v>26</v>
      </c>
      <c r="B5" s="8">
        <v>587500</v>
      </c>
      <c r="C5" s="8">
        <v>903000</v>
      </c>
      <c r="D5" s="8">
        <v>604500</v>
      </c>
      <c r="E5" s="8">
        <v>2095000</v>
      </c>
    </row>
    <row r="6" spans="1:5" x14ac:dyDescent="0.15">
      <c r="A6" s="7" t="s">
        <v>27</v>
      </c>
      <c r="B6" s="8">
        <v>582500</v>
      </c>
      <c r="C6" s="8">
        <v>1144000</v>
      </c>
      <c r="D6" s="8">
        <v>722500</v>
      </c>
      <c r="E6" s="8">
        <v>2449000</v>
      </c>
    </row>
    <row r="7" spans="1:5" x14ac:dyDescent="0.15">
      <c r="A7" s="7" t="s">
        <v>28</v>
      </c>
      <c r="B7" s="8">
        <v>273500</v>
      </c>
      <c r="C7" s="8">
        <v>857500</v>
      </c>
      <c r="D7" s="8">
        <v>576000</v>
      </c>
      <c r="E7" s="8">
        <v>1707000</v>
      </c>
    </row>
    <row r="8" spans="1:5" x14ac:dyDescent="0.15">
      <c r="A8" s="7" t="s">
        <v>29</v>
      </c>
      <c r="B8" s="8">
        <v>205000</v>
      </c>
      <c r="C8" s="8">
        <v>800000</v>
      </c>
      <c r="D8" s="8">
        <v>592500</v>
      </c>
      <c r="E8" s="8">
        <v>1597500</v>
      </c>
    </row>
    <row r="9" spans="1:5" x14ac:dyDescent="0.15">
      <c r="A9" s="7" t="s">
        <v>30</v>
      </c>
      <c r="B9" s="8">
        <v>534000</v>
      </c>
      <c r="C9" s="8">
        <v>1213000</v>
      </c>
      <c r="D9" s="8">
        <v>1080500</v>
      </c>
      <c r="E9" s="8">
        <v>2827500</v>
      </c>
    </row>
    <row r="10" spans="1:5" x14ac:dyDescent="0.15">
      <c r="A10" s="7" t="s">
        <v>31</v>
      </c>
      <c r="B10" s="8">
        <v>270000</v>
      </c>
      <c r="C10" s="8">
        <v>853500</v>
      </c>
      <c r="D10" s="8">
        <v>1018500</v>
      </c>
      <c r="E10" s="8">
        <v>2142000</v>
      </c>
    </row>
    <row r="11" spans="1:5" x14ac:dyDescent="0.15">
      <c r="A11" s="7" t="s">
        <v>24</v>
      </c>
      <c r="B11" s="8">
        <v>2452500</v>
      </c>
      <c r="C11" s="8">
        <v>5771000</v>
      </c>
      <c r="D11" s="8">
        <v>4594500</v>
      </c>
      <c r="E11" s="8">
        <v>12818000</v>
      </c>
    </row>
  </sheetData>
  <phoneticPr fontId="4"/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workbookViewId="0"/>
  </sheetViews>
  <sheetFormatPr defaultRowHeight="13.5" x14ac:dyDescent="0.15"/>
  <cols>
    <col min="1" max="1" width="4.625" customWidth="1"/>
    <col min="2" max="2" width="10.5" bestFit="1" customWidth="1"/>
    <col min="3" max="3" width="7.125" customWidth="1"/>
    <col min="4" max="4" width="10.25" bestFit="1" customWidth="1"/>
    <col min="5" max="5" width="10.75" bestFit="1" customWidth="1"/>
    <col min="6" max="6" width="14.875" bestFit="1" customWidth="1"/>
    <col min="7" max="7" width="7.875" bestFit="1" customWidth="1"/>
    <col min="8" max="8" width="5.75" bestFit="1" customWidth="1"/>
    <col min="9" max="9" width="9.75" bestFit="1" customWidth="1"/>
    <col min="10" max="10" width="3.625" customWidth="1"/>
    <col min="11" max="11" width="10.75" bestFit="1" customWidth="1"/>
    <col min="12" max="12" width="14.875" bestFit="1" customWidth="1"/>
    <col min="13" max="13" width="7.875" bestFit="1" customWidth="1"/>
  </cols>
  <sheetData>
    <row r="1" spans="1:13" ht="21" x14ac:dyDescent="0.15">
      <c r="A1" s="1" t="s">
        <v>9</v>
      </c>
    </row>
    <row r="3" spans="1:13" x14ac:dyDescent="0.15">
      <c r="A3" s="2" t="s">
        <v>10</v>
      </c>
      <c r="B3" s="2" t="s">
        <v>11</v>
      </c>
      <c r="C3" s="2" t="s">
        <v>12</v>
      </c>
      <c r="D3" s="2" t="s">
        <v>13</v>
      </c>
      <c r="E3" s="2" t="s">
        <v>14</v>
      </c>
      <c r="F3" s="2" t="s">
        <v>15</v>
      </c>
      <c r="G3" s="2" t="s">
        <v>16</v>
      </c>
      <c r="H3" s="2" t="s">
        <v>17</v>
      </c>
      <c r="I3" s="2" t="s">
        <v>18</v>
      </c>
      <c r="K3" s="2" t="s">
        <v>14</v>
      </c>
      <c r="L3" s="2" t="s">
        <v>15</v>
      </c>
      <c r="M3" s="2" t="s">
        <v>16</v>
      </c>
    </row>
    <row r="4" spans="1:13" x14ac:dyDescent="0.15">
      <c r="A4" s="3">
        <v>1</v>
      </c>
      <c r="B4" s="4">
        <v>42102</v>
      </c>
      <c r="C4" s="3" t="s">
        <v>32</v>
      </c>
      <c r="D4" s="3" t="s">
        <v>33</v>
      </c>
      <c r="E4" s="3" t="s">
        <v>0</v>
      </c>
      <c r="F4" s="3" t="str">
        <f t="shared" ref="F4:F35" si="0">VLOOKUP(E4,$K$4:$M$9,2,FALSE)</f>
        <v>マッサージチェア</v>
      </c>
      <c r="G4" s="5">
        <f t="shared" ref="G4:G35" si="1">VLOOKUP(E4,$K$4:$M$9,3,FALSE)</f>
        <v>200000</v>
      </c>
      <c r="H4" s="5">
        <v>1</v>
      </c>
      <c r="I4" s="5">
        <f>G4*H4</f>
        <v>200000</v>
      </c>
      <c r="K4" s="3" t="s">
        <v>2</v>
      </c>
      <c r="L4" s="3" t="s">
        <v>41</v>
      </c>
      <c r="M4" s="5">
        <v>8000</v>
      </c>
    </row>
    <row r="5" spans="1:13" x14ac:dyDescent="0.15">
      <c r="A5" s="3">
        <v>2</v>
      </c>
      <c r="B5" s="4">
        <v>42104</v>
      </c>
      <c r="C5" s="3" t="s">
        <v>34</v>
      </c>
      <c r="D5" s="3" t="s">
        <v>35</v>
      </c>
      <c r="E5" s="3" t="s">
        <v>3</v>
      </c>
      <c r="F5" s="3" t="str">
        <f t="shared" si="0"/>
        <v>ヘルスバイク</v>
      </c>
      <c r="G5" s="5">
        <f t="shared" si="1"/>
        <v>40000</v>
      </c>
      <c r="H5" s="5">
        <v>2</v>
      </c>
      <c r="I5" s="5">
        <f t="shared" ref="I5:I68" si="2">G5*H5</f>
        <v>80000</v>
      </c>
      <c r="K5" s="3" t="s">
        <v>5</v>
      </c>
      <c r="L5" s="3" t="s">
        <v>42</v>
      </c>
      <c r="M5" s="5">
        <v>10000</v>
      </c>
    </row>
    <row r="6" spans="1:13" x14ac:dyDescent="0.15">
      <c r="A6" s="3">
        <v>3</v>
      </c>
      <c r="B6" s="4">
        <v>42104</v>
      </c>
      <c r="C6" s="3" t="s">
        <v>36</v>
      </c>
      <c r="D6" s="3" t="s">
        <v>37</v>
      </c>
      <c r="E6" s="3" t="s">
        <v>6</v>
      </c>
      <c r="F6" s="3" t="str">
        <f t="shared" si="0"/>
        <v>低周波治療器</v>
      </c>
      <c r="G6" s="5">
        <f t="shared" si="1"/>
        <v>12500</v>
      </c>
      <c r="H6" s="5">
        <v>15</v>
      </c>
      <c r="I6" s="5">
        <f t="shared" si="2"/>
        <v>187500</v>
      </c>
      <c r="K6" s="3" t="s">
        <v>6</v>
      </c>
      <c r="L6" s="3" t="s">
        <v>43</v>
      </c>
      <c r="M6" s="5">
        <v>12500</v>
      </c>
    </row>
    <row r="7" spans="1:13" x14ac:dyDescent="0.15">
      <c r="A7" s="3">
        <v>4</v>
      </c>
      <c r="B7" s="4">
        <v>42107</v>
      </c>
      <c r="C7" s="3" t="s">
        <v>36</v>
      </c>
      <c r="D7" s="3" t="s">
        <v>38</v>
      </c>
      <c r="E7" s="3" t="s">
        <v>3</v>
      </c>
      <c r="F7" s="3" t="str">
        <f t="shared" si="0"/>
        <v>ヘルスバイク</v>
      </c>
      <c r="G7" s="5">
        <f t="shared" si="1"/>
        <v>40000</v>
      </c>
      <c r="H7" s="5">
        <v>6</v>
      </c>
      <c r="I7" s="5">
        <f t="shared" si="2"/>
        <v>240000</v>
      </c>
      <c r="K7" s="3" t="s">
        <v>7</v>
      </c>
      <c r="L7" s="3" t="s">
        <v>8</v>
      </c>
      <c r="M7" s="5">
        <v>23000</v>
      </c>
    </row>
    <row r="8" spans="1:13" x14ac:dyDescent="0.15">
      <c r="A8" s="3">
        <v>5</v>
      </c>
      <c r="B8" s="4">
        <v>42116</v>
      </c>
      <c r="C8" s="3" t="s">
        <v>34</v>
      </c>
      <c r="D8" s="3" t="s">
        <v>35</v>
      </c>
      <c r="E8" s="3" t="s">
        <v>2</v>
      </c>
      <c r="F8" s="3" t="str">
        <f t="shared" si="0"/>
        <v>体脂肪計</v>
      </c>
      <c r="G8" s="5">
        <f t="shared" si="1"/>
        <v>8000</v>
      </c>
      <c r="H8" s="5">
        <v>9</v>
      </c>
      <c r="I8" s="5">
        <f t="shared" si="2"/>
        <v>72000</v>
      </c>
      <c r="K8" s="3" t="s">
        <v>3</v>
      </c>
      <c r="L8" s="3" t="s">
        <v>4</v>
      </c>
      <c r="M8" s="5">
        <v>40000</v>
      </c>
    </row>
    <row r="9" spans="1:13" x14ac:dyDescent="0.15">
      <c r="A9" s="3">
        <v>6</v>
      </c>
      <c r="B9" s="4">
        <v>42116</v>
      </c>
      <c r="C9" s="3" t="s">
        <v>34</v>
      </c>
      <c r="D9" s="3" t="s">
        <v>35</v>
      </c>
      <c r="E9" s="3" t="s">
        <v>5</v>
      </c>
      <c r="F9" s="3" t="str">
        <f t="shared" si="0"/>
        <v>電子血圧計</v>
      </c>
      <c r="G9" s="5">
        <f t="shared" si="1"/>
        <v>10000</v>
      </c>
      <c r="H9" s="5">
        <v>12</v>
      </c>
      <c r="I9" s="5">
        <f t="shared" si="2"/>
        <v>120000</v>
      </c>
      <c r="K9" s="3" t="s">
        <v>0</v>
      </c>
      <c r="L9" s="3" t="s">
        <v>1</v>
      </c>
      <c r="M9" s="5">
        <v>200000</v>
      </c>
    </row>
    <row r="10" spans="1:13" x14ac:dyDescent="0.15">
      <c r="A10" s="3">
        <v>7</v>
      </c>
      <c r="B10" s="4">
        <v>42117</v>
      </c>
      <c r="C10" s="3" t="s">
        <v>34</v>
      </c>
      <c r="D10" s="3" t="s">
        <v>39</v>
      </c>
      <c r="E10" s="3" t="s">
        <v>6</v>
      </c>
      <c r="F10" s="3" t="str">
        <f t="shared" si="0"/>
        <v>低周波治療器</v>
      </c>
      <c r="G10" s="5">
        <f t="shared" si="1"/>
        <v>12500</v>
      </c>
      <c r="H10" s="5">
        <v>17</v>
      </c>
      <c r="I10" s="5">
        <f t="shared" si="2"/>
        <v>212500</v>
      </c>
    </row>
    <row r="11" spans="1:13" x14ac:dyDescent="0.15">
      <c r="A11" s="3">
        <v>8</v>
      </c>
      <c r="B11" s="4">
        <v>42117</v>
      </c>
      <c r="C11" s="3" t="s">
        <v>36</v>
      </c>
      <c r="D11" s="3" t="s">
        <v>37</v>
      </c>
      <c r="E11" s="3" t="s">
        <v>5</v>
      </c>
      <c r="F11" s="3" t="str">
        <f t="shared" si="0"/>
        <v>電子血圧計</v>
      </c>
      <c r="G11" s="5">
        <f t="shared" si="1"/>
        <v>10000</v>
      </c>
      <c r="H11" s="5">
        <v>4</v>
      </c>
      <c r="I11" s="5">
        <f t="shared" si="2"/>
        <v>40000</v>
      </c>
    </row>
    <row r="12" spans="1:13" x14ac:dyDescent="0.15">
      <c r="A12" s="3">
        <v>9</v>
      </c>
      <c r="B12" s="4">
        <v>42118</v>
      </c>
      <c r="C12" s="3" t="s">
        <v>32</v>
      </c>
      <c r="D12" s="3" t="s">
        <v>40</v>
      </c>
      <c r="E12" s="3" t="s">
        <v>5</v>
      </c>
      <c r="F12" s="3" t="str">
        <f t="shared" si="0"/>
        <v>電子血圧計</v>
      </c>
      <c r="G12" s="5">
        <f t="shared" si="1"/>
        <v>10000</v>
      </c>
      <c r="H12" s="5">
        <v>15</v>
      </c>
      <c r="I12" s="5">
        <f t="shared" si="2"/>
        <v>150000</v>
      </c>
    </row>
    <row r="13" spans="1:13" x14ac:dyDescent="0.15">
      <c r="A13" s="3">
        <v>10</v>
      </c>
      <c r="B13" s="4">
        <v>42121</v>
      </c>
      <c r="C13" s="3" t="s">
        <v>32</v>
      </c>
      <c r="D13" s="3" t="s">
        <v>33</v>
      </c>
      <c r="E13" s="3" t="s">
        <v>6</v>
      </c>
      <c r="F13" s="3" t="str">
        <f t="shared" si="0"/>
        <v>低周波治療器</v>
      </c>
      <c r="G13" s="5">
        <f t="shared" si="1"/>
        <v>12500</v>
      </c>
      <c r="H13" s="5">
        <v>18</v>
      </c>
      <c r="I13" s="5">
        <f t="shared" si="2"/>
        <v>225000</v>
      </c>
    </row>
    <row r="14" spans="1:13" x14ac:dyDescent="0.15">
      <c r="A14" s="3">
        <v>11</v>
      </c>
      <c r="B14" s="4">
        <v>42122</v>
      </c>
      <c r="C14" s="3" t="s">
        <v>36</v>
      </c>
      <c r="D14" s="3" t="s">
        <v>37</v>
      </c>
      <c r="E14" s="3" t="s">
        <v>2</v>
      </c>
      <c r="F14" s="3" t="str">
        <f t="shared" si="0"/>
        <v>体脂肪計</v>
      </c>
      <c r="G14" s="5">
        <f t="shared" si="1"/>
        <v>8000</v>
      </c>
      <c r="H14" s="5">
        <v>15</v>
      </c>
      <c r="I14" s="5">
        <f t="shared" si="2"/>
        <v>120000</v>
      </c>
    </row>
    <row r="15" spans="1:13" x14ac:dyDescent="0.15">
      <c r="A15" s="3">
        <v>12</v>
      </c>
      <c r="B15" s="4">
        <v>42122</v>
      </c>
      <c r="C15" s="3" t="s">
        <v>34</v>
      </c>
      <c r="D15" s="3" t="s">
        <v>35</v>
      </c>
      <c r="E15" s="3" t="s">
        <v>5</v>
      </c>
      <c r="F15" s="3" t="str">
        <f t="shared" si="0"/>
        <v>電子血圧計</v>
      </c>
      <c r="G15" s="5">
        <f t="shared" si="1"/>
        <v>10000</v>
      </c>
      <c r="H15" s="5">
        <v>12</v>
      </c>
      <c r="I15" s="5">
        <f t="shared" si="2"/>
        <v>120000</v>
      </c>
    </row>
    <row r="16" spans="1:13" x14ac:dyDescent="0.15">
      <c r="A16" s="3">
        <v>13</v>
      </c>
      <c r="B16" s="4">
        <v>42124</v>
      </c>
      <c r="C16" s="3" t="s">
        <v>32</v>
      </c>
      <c r="D16" s="3" t="s">
        <v>33</v>
      </c>
      <c r="E16" s="3" t="s">
        <v>2</v>
      </c>
      <c r="F16" s="3" t="str">
        <f t="shared" si="0"/>
        <v>体脂肪計</v>
      </c>
      <c r="G16" s="5">
        <f t="shared" si="1"/>
        <v>8000</v>
      </c>
      <c r="H16" s="5">
        <v>16</v>
      </c>
      <c r="I16" s="5">
        <f t="shared" si="2"/>
        <v>128000</v>
      </c>
    </row>
    <row r="17" spans="1:9" x14ac:dyDescent="0.15">
      <c r="A17" s="3">
        <v>14</v>
      </c>
      <c r="B17" s="4">
        <v>42124</v>
      </c>
      <c r="C17" s="3" t="s">
        <v>32</v>
      </c>
      <c r="D17" s="3" t="s">
        <v>40</v>
      </c>
      <c r="E17" s="3" t="s">
        <v>0</v>
      </c>
      <c r="F17" s="3" t="str">
        <f t="shared" si="0"/>
        <v>マッサージチェア</v>
      </c>
      <c r="G17" s="5">
        <f t="shared" si="1"/>
        <v>200000</v>
      </c>
      <c r="H17" s="5">
        <v>1</v>
      </c>
      <c r="I17" s="5">
        <f t="shared" si="2"/>
        <v>200000</v>
      </c>
    </row>
    <row r="18" spans="1:9" x14ac:dyDescent="0.15">
      <c r="A18" s="3">
        <v>15</v>
      </c>
      <c r="B18" s="4">
        <v>42130</v>
      </c>
      <c r="C18" s="3" t="s">
        <v>34</v>
      </c>
      <c r="D18" s="3" t="s">
        <v>35</v>
      </c>
      <c r="E18" s="3" t="s">
        <v>2</v>
      </c>
      <c r="F18" s="3" t="str">
        <f t="shared" si="0"/>
        <v>体脂肪計</v>
      </c>
      <c r="G18" s="5">
        <f t="shared" si="1"/>
        <v>8000</v>
      </c>
      <c r="H18" s="5">
        <v>15</v>
      </c>
      <c r="I18" s="5">
        <f t="shared" si="2"/>
        <v>120000</v>
      </c>
    </row>
    <row r="19" spans="1:9" x14ac:dyDescent="0.15">
      <c r="A19" s="3">
        <v>16</v>
      </c>
      <c r="B19" s="4">
        <v>42130</v>
      </c>
      <c r="C19" s="3" t="s">
        <v>32</v>
      </c>
      <c r="D19" s="3" t="s">
        <v>33</v>
      </c>
      <c r="E19" s="3" t="s">
        <v>5</v>
      </c>
      <c r="F19" s="3" t="str">
        <f t="shared" si="0"/>
        <v>電子血圧計</v>
      </c>
      <c r="G19" s="5">
        <f t="shared" si="1"/>
        <v>10000</v>
      </c>
      <c r="H19" s="5">
        <v>7</v>
      </c>
      <c r="I19" s="5">
        <f t="shared" si="2"/>
        <v>70000</v>
      </c>
    </row>
    <row r="20" spans="1:9" x14ac:dyDescent="0.15">
      <c r="A20" s="3">
        <v>17</v>
      </c>
      <c r="B20" s="4">
        <v>42132</v>
      </c>
      <c r="C20" s="3" t="s">
        <v>34</v>
      </c>
      <c r="D20" s="3" t="s">
        <v>39</v>
      </c>
      <c r="E20" s="3" t="s">
        <v>3</v>
      </c>
      <c r="F20" s="3" t="str">
        <f t="shared" si="0"/>
        <v>ヘルスバイク</v>
      </c>
      <c r="G20" s="5">
        <f t="shared" si="1"/>
        <v>40000</v>
      </c>
      <c r="H20" s="5">
        <v>3</v>
      </c>
      <c r="I20" s="5">
        <f t="shared" si="2"/>
        <v>120000</v>
      </c>
    </row>
    <row r="21" spans="1:9" x14ac:dyDescent="0.15">
      <c r="A21" s="3">
        <v>18</v>
      </c>
      <c r="B21" s="4">
        <v>42135</v>
      </c>
      <c r="C21" s="3" t="s">
        <v>32</v>
      </c>
      <c r="D21" s="3" t="s">
        <v>33</v>
      </c>
      <c r="E21" s="3" t="s">
        <v>2</v>
      </c>
      <c r="F21" s="3" t="str">
        <f t="shared" si="0"/>
        <v>体脂肪計</v>
      </c>
      <c r="G21" s="5">
        <f t="shared" si="1"/>
        <v>8000</v>
      </c>
      <c r="H21" s="5">
        <v>18</v>
      </c>
      <c r="I21" s="5">
        <f t="shared" si="2"/>
        <v>144000</v>
      </c>
    </row>
    <row r="22" spans="1:9" x14ac:dyDescent="0.15">
      <c r="A22" s="3">
        <v>19</v>
      </c>
      <c r="B22" s="4">
        <v>42135</v>
      </c>
      <c r="C22" s="3" t="s">
        <v>34</v>
      </c>
      <c r="D22" s="3" t="s">
        <v>35</v>
      </c>
      <c r="E22" s="3" t="s">
        <v>6</v>
      </c>
      <c r="F22" s="3" t="str">
        <f t="shared" si="0"/>
        <v>低周波治療器</v>
      </c>
      <c r="G22" s="5">
        <f t="shared" si="1"/>
        <v>12500</v>
      </c>
      <c r="H22" s="5">
        <v>19</v>
      </c>
      <c r="I22" s="5">
        <f t="shared" si="2"/>
        <v>237500</v>
      </c>
    </row>
    <row r="23" spans="1:9" x14ac:dyDescent="0.15">
      <c r="A23" s="3">
        <v>20</v>
      </c>
      <c r="B23" s="4">
        <v>42136</v>
      </c>
      <c r="C23" s="3" t="s">
        <v>36</v>
      </c>
      <c r="D23" s="3" t="s">
        <v>37</v>
      </c>
      <c r="E23" s="3" t="s">
        <v>3</v>
      </c>
      <c r="F23" s="3" t="str">
        <f t="shared" si="0"/>
        <v>ヘルスバイク</v>
      </c>
      <c r="G23" s="5">
        <f t="shared" si="1"/>
        <v>40000</v>
      </c>
      <c r="H23" s="5">
        <v>7</v>
      </c>
      <c r="I23" s="5">
        <f t="shared" si="2"/>
        <v>280000</v>
      </c>
    </row>
    <row r="24" spans="1:9" x14ac:dyDescent="0.15">
      <c r="A24" s="3">
        <v>21</v>
      </c>
      <c r="B24" s="4">
        <v>42139</v>
      </c>
      <c r="C24" s="3" t="s">
        <v>34</v>
      </c>
      <c r="D24" s="3" t="s">
        <v>39</v>
      </c>
      <c r="E24" s="3" t="s">
        <v>7</v>
      </c>
      <c r="F24" s="3" t="str">
        <f t="shared" si="0"/>
        <v>フットバス</v>
      </c>
      <c r="G24" s="5">
        <f t="shared" si="1"/>
        <v>23000</v>
      </c>
      <c r="H24" s="5">
        <v>5</v>
      </c>
      <c r="I24" s="5">
        <f t="shared" si="2"/>
        <v>115000</v>
      </c>
    </row>
    <row r="25" spans="1:9" x14ac:dyDescent="0.15">
      <c r="A25" s="3">
        <v>22</v>
      </c>
      <c r="B25" s="4">
        <v>42143</v>
      </c>
      <c r="C25" s="3" t="s">
        <v>34</v>
      </c>
      <c r="D25" s="3" t="s">
        <v>35</v>
      </c>
      <c r="E25" s="3" t="s">
        <v>5</v>
      </c>
      <c r="F25" s="3" t="str">
        <f t="shared" si="0"/>
        <v>電子血圧計</v>
      </c>
      <c r="G25" s="5">
        <f t="shared" si="1"/>
        <v>10000</v>
      </c>
      <c r="H25" s="5">
        <v>9</v>
      </c>
      <c r="I25" s="5">
        <f t="shared" si="2"/>
        <v>90000</v>
      </c>
    </row>
    <row r="26" spans="1:9" x14ac:dyDescent="0.15">
      <c r="A26" s="3">
        <v>23</v>
      </c>
      <c r="B26" s="4">
        <v>42144</v>
      </c>
      <c r="C26" s="3" t="s">
        <v>32</v>
      </c>
      <c r="D26" s="3" t="s">
        <v>40</v>
      </c>
      <c r="E26" s="3" t="s">
        <v>6</v>
      </c>
      <c r="F26" s="3" t="str">
        <f t="shared" si="0"/>
        <v>低周波治療器</v>
      </c>
      <c r="G26" s="5">
        <f t="shared" si="1"/>
        <v>12500</v>
      </c>
      <c r="H26" s="5">
        <v>12</v>
      </c>
      <c r="I26" s="5">
        <f t="shared" si="2"/>
        <v>150000</v>
      </c>
    </row>
    <row r="27" spans="1:9" x14ac:dyDescent="0.15">
      <c r="A27" s="3">
        <v>24</v>
      </c>
      <c r="B27" s="4">
        <v>42145</v>
      </c>
      <c r="C27" s="3" t="s">
        <v>32</v>
      </c>
      <c r="D27" s="3" t="s">
        <v>40</v>
      </c>
      <c r="E27" s="3" t="s">
        <v>5</v>
      </c>
      <c r="F27" s="3" t="str">
        <f t="shared" si="0"/>
        <v>電子血圧計</v>
      </c>
      <c r="G27" s="5">
        <f t="shared" si="1"/>
        <v>10000</v>
      </c>
      <c r="H27" s="5">
        <v>15</v>
      </c>
      <c r="I27" s="5">
        <f t="shared" si="2"/>
        <v>150000</v>
      </c>
    </row>
    <row r="28" spans="1:9" x14ac:dyDescent="0.15">
      <c r="A28" s="3">
        <v>25</v>
      </c>
      <c r="B28" s="4">
        <v>42145</v>
      </c>
      <c r="C28" s="3" t="s">
        <v>32</v>
      </c>
      <c r="D28" s="3" t="s">
        <v>33</v>
      </c>
      <c r="E28" s="3" t="s">
        <v>7</v>
      </c>
      <c r="F28" s="3" t="str">
        <f t="shared" si="0"/>
        <v>フットバス</v>
      </c>
      <c r="G28" s="5">
        <f t="shared" si="1"/>
        <v>23000</v>
      </c>
      <c r="H28" s="5">
        <v>10</v>
      </c>
      <c r="I28" s="5">
        <f t="shared" si="2"/>
        <v>230000</v>
      </c>
    </row>
    <row r="29" spans="1:9" x14ac:dyDescent="0.15">
      <c r="A29" s="3">
        <v>26</v>
      </c>
      <c r="B29" s="4">
        <v>42145</v>
      </c>
      <c r="C29" s="3" t="s">
        <v>32</v>
      </c>
      <c r="D29" s="3" t="s">
        <v>33</v>
      </c>
      <c r="E29" s="3" t="s">
        <v>3</v>
      </c>
      <c r="F29" s="3" t="str">
        <f t="shared" si="0"/>
        <v>ヘルスバイク</v>
      </c>
      <c r="G29" s="5">
        <f t="shared" si="1"/>
        <v>40000</v>
      </c>
      <c r="H29" s="5">
        <v>5</v>
      </c>
      <c r="I29" s="5">
        <f t="shared" si="2"/>
        <v>200000</v>
      </c>
    </row>
    <row r="30" spans="1:9" x14ac:dyDescent="0.15">
      <c r="A30" s="3">
        <v>27</v>
      </c>
      <c r="B30" s="4">
        <v>42146</v>
      </c>
      <c r="C30" s="3" t="s">
        <v>36</v>
      </c>
      <c r="D30" s="3" t="s">
        <v>38</v>
      </c>
      <c r="E30" s="3" t="s">
        <v>6</v>
      </c>
      <c r="F30" s="3" t="str">
        <f t="shared" si="0"/>
        <v>低周波治療器</v>
      </c>
      <c r="G30" s="5">
        <f t="shared" si="1"/>
        <v>12500</v>
      </c>
      <c r="H30" s="5">
        <v>13</v>
      </c>
      <c r="I30" s="5">
        <f t="shared" si="2"/>
        <v>162500</v>
      </c>
    </row>
    <row r="31" spans="1:9" x14ac:dyDescent="0.15">
      <c r="A31" s="3">
        <v>28</v>
      </c>
      <c r="B31" s="4">
        <v>42149</v>
      </c>
      <c r="C31" s="3" t="s">
        <v>32</v>
      </c>
      <c r="D31" s="3" t="s">
        <v>33</v>
      </c>
      <c r="E31" s="3" t="s">
        <v>2</v>
      </c>
      <c r="F31" s="3" t="str">
        <f t="shared" si="0"/>
        <v>体脂肪計</v>
      </c>
      <c r="G31" s="5">
        <f t="shared" si="1"/>
        <v>8000</v>
      </c>
      <c r="H31" s="5">
        <v>10</v>
      </c>
      <c r="I31" s="5">
        <f t="shared" si="2"/>
        <v>80000</v>
      </c>
    </row>
    <row r="32" spans="1:9" x14ac:dyDescent="0.15">
      <c r="A32" s="3">
        <v>29</v>
      </c>
      <c r="B32" s="4">
        <v>42149</v>
      </c>
      <c r="C32" s="3" t="s">
        <v>32</v>
      </c>
      <c r="D32" s="3" t="s">
        <v>40</v>
      </c>
      <c r="E32" s="3" t="s">
        <v>3</v>
      </c>
      <c r="F32" s="3" t="str">
        <f t="shared" si="0"/>
        <v>ヘルスバイク</v>
      </c>
      <c r="G32" s="5">
        <f t="shared" si="1"/>
        <v>40000</v>
      </c>
      <c r="H32" s="5">
        <v>3</v>
      </c>
      <c r="I32" s="5">
        <f t="shared" si="2"/>
        <v>120000</v>
      </c>
    </row>
    <row r="33" spans="1:9" x14ac:dyDescent="0.15">
      <c r="A33" s="3">
        <v>30</v>
      </c>
      <c r="B33" s="4">
        <v>42150</v>
      </c>
      <c r="C33" s="3" t="s">
        <v>36</v>
      </c>
      <c r="D33" s="3" t="s">
        <v>38</v>
      </c>
      <c r="E33" s="3" t="s">
        <v>5</v>
      </c>
      <c r="F33" s="3" t="str">
        <f t="shared" si="0"/>
        <v>電子血圧計</v>
      </c>
      <c r="G33" s="5">
        <f t="shared" si="1"/>
        <v>10000</v>
      </c>
      <c r="H33" s="5">
        <v>10</v>
      </c>
      <c r="I33" s="5">
        <f t="shared" si="2"/>
        <v>100000</v>
      </c>
    </row>
    <row r="34" spans="1:9" x14ac:dyDescent="0.15">
      <c r="A34" s="3">
        <v>31</v>
      </c>
      <c r="B34" s="4">
        <v>42152</v>
      </c>
      <c r="C34" s="3" t="s">
        <v>34</v>
      </c>
      <c r="D34" s="3" t="s">
        <v>39</v>
      </c>
      <c r="E34" s="3" t="s">
        <v>5</v>
      </c>
      <c r="F34" s="3" t="str">
        <f t="shared" si="0"/>
        <v>電子血圧計</v>
      </c>
      <c r="G34" s="5">
        <f t="shared" si="1"/>
        <v>10000</v>
      </c>
      <c r="H34" s="5">
        <v>4</v>
      </c>
      <c r="I34" s="5">
        <f t="shared" si="2"/>
        <v>40000</v>
      </c>
    </row>
    <row r="35" spans="1:9" x14ac:dyDescent="0.15">
      <c r="A35" s="3">
        <v>32</v>
      </c>
      <c r="B35" s="4">
        <v>42153</v>
      </c>
      <c r="C35" s="3" t="s">
        <v>36</v>
      </c>
      <c r="D35" s="3" t="s">
        <v>37</v>
      </c>
      <c r="E35" s="3" t="s">
        <v>2</v>
      </c>
      <c r="F35" s="3" t="str">
        <f t="shared" si="0"/>
        <v>体脂肪計</v>
      </c>
      <c r="G35" s="5">
        <f t="shared" si="1"/>
        <v>8000</v>
      </c>
      <c r="H35" s="5">
        <v>5</v>
      </c>
      <c r="I35" s="5">
        <f t="shared" si="2"/>
        <v>40000</v>
      </c>
    </row>
    <row r="36" spans="1:9" x14ac:dyDescent="0.15">
      <c r="A36" s="3">
        <v>33</v>
      </c>
      <c r="B36" s="4">
        <v>42156</v>
      </c>
      <c r="C36" s="3" t="s">
        <v>34</v>
      </c>
      <c r="D36" s="3" t="s">
        <v>39</v>
      </c>
      <c r="E36" s="3" t="s">
        <v>3</v>
      </c>
      <c r="F36" s="3" t="str">
        <f t="shared" ref="F36:F67" si="3">VLOOKUP(E36,$K$4:$M$9,2,FALSE)</f>
        <v>ヘルスバイク</v>
      </c>
      <c r="G36" s="5">
        <f t="shared" ref="G36:G67" si="4">VLOOKUP(E36,$K$4:$M$9,3,FALSE)</f>
        <v>40000</v>
      </c>
      <c r="H36" s="5">
        <v>6</v>
      </c>
      <c r="I36" s="5">
        <f t="shared" si="2"/>
        <v>240000</v>
      </c>
    </row>
    <row r="37" spans="1:9" x14ac:dyDescent="0.15">
      <c r="A37" s="3">
        <v>34</v>
      </c>
      <c r="B37" s="4">
        <v>42157</v>
      </c>
      <c r="C37" s="3" t="s">
        <v>32</v>
      </c>
      <c r="D37" s="3" t="s">
        <v>40</v>
      </c>
      <c r="E37" s="3" t="s">
        <v>7</v>
      </c>
      <c r="F37" s="3" t="str">
        <f t="shared" si="3"/>
        <v>フットバス</v>
      </c>
      <c r="G37" s="5">
        <f t="shared" si="4"/>
        <v>23000</v>
      </c>
      <c r="H37" s="5">
        <v>5</v>
      </c>
      <c r="I37" s="5">
        <f t="shared" si="2"/>
        <v>115000</v>
      </c>
    </row>
    <row r="38" spans="1:9" x14ac:dyDescent="0.15">
      <c r="A38" s="3">
        <v>35</v>
      </c>
      <c r="B38" s="4">
        <v>42158</v>
      </c>
      <c r="C38" s="3" t="s">
        <v>32</v>
      </c>
      <c r="D38" s="3" t="s">
        <v>33</v>
      </c>
      <c r="E38" s="3" t="s">
        <v>6</v>
      </c>
      <c r="F38" s="3" t="str">
        <f t="shared" si="3"/>
        <v>低周波治療器</v>
      </c>
      <c r="G38" s="5">
        <f t="shared" si="4"/>
        <v>12500</v>
      </c>
      <c r="H38" s="5">
        <v>12</v>
      </c>
      <c r="I38" s="5">
        <f t="shared" si="2"/>
        <v>150000</v>
      </c>
    </row>
    <row r="39" spans="1:9" x14ac:dyDescent="0.15">
      <c r="A39" s="3">
        <v>36</v>
      </c>
      <c r="B39" s="4">
        <v>42160</v>
      </c>
      <c r="C39" s="3" t="s">
        <v>34</v>
      </c>
      <c r="D39" s="3" t="s">
        <v>39</v>
      </c>
      <c r="E39" s="3" t="s">
        <v>2</v>
      </c>
      <c r="F39" s="3" t="str">
        <f t="shared" si="3"/>
        <v>体脂肪計</v>
      </c>
      <c r="G39" s="5">
        <f t="shared" si="4"/>
        <v>8000</v>
      </c>
      <c r="H39" s="5">
        <v>17</v>
      </c>
      <c r="I39" s="5">
        <f t="shared" si="2"/>
        <v>136000</v>
      </c>
    </row>
    <row r="40" spans="1:9" x14ac:dyDescent="0.15">
      <c r="A40" s="3">
        <v>37</v>
      </c>
      <c r="B40" s="4">
        <v>42160</v>
      </c>
      <c r="C40" s="3" t="s">
        <v>36</v>
      </c>
      <c r="D40" s="3" t="s">
        <v>38</v>
      </c>
      <c r="E40" s="3" t="s">
        <v>5</v>
      </c>
      <c r="F40" s="3" t="str">
        <f t="shared" si="3"/>
        <v>電子血圧計</v>
      </c>
      <c r="G40" s="5">
        <f t="shared" si="4"/>
        <v>10000</v>
      </c>
      <c r="H40" s="5">
        <v>4</v>
      </c>
      <c r="I40" s="5">
        <f t="shared" si="2"/>
        <v>40000</v>
      </c>
    </row>
    <row r="41" spans="1:9" x14ac:dyDescent="0.15">
      <c r="A41" s="3">
        <v>38</v>
      </c>
      <c r="B41" s="4">
        <v>42160</v>
      </c>
      <c r="C41" s="3" t="s">
        <v>34</v>
      </c>
      <c r="D41" s="3" t="s">
        <v>35</v>
      </c>
      <c r="E41" s="3" t="s">
        <v>3</v>
      </c>
      <c r="F41" s="3" t="str">
        <f t="shared" si="3"/>
        <v>ヘルスバイク</v>
      </c>
      <c r="G41" s="5">
        <f t="shared" si="4"/>
        <v>40000</v>
      </c>
      <c r="H41" s="5">
        <v>5</v>
      </c>
      <c r="I41" s="5">
        <f t="shared" si="2"/>
        <v>200000</v>
      </c>
    </row>
    <row r="42" spans="1:9" x14ac:dyDescent="0.15">
      <c r="A42" s="3">
        <v>39</v>
      </c>
      <c r="B42" s="4">
        <v>42163</v>
      </c>
      <c r="C42" s="3" t="s">
        <v>32</v>
      </c>
      <c r="D42" s="3" t="s">
        <v>33</v>
      </c>
      <c r="E42" s="3" t="s">
        <v>0</v>
      </c>
      <c r="F42" s="3" t="str">
        <f t="shared" si="3"/>
        <v>マッサージチェア</v>
      </c>
      <c r="G42" s="5">
        <f t="shared" si="4"/>
        <v>200000</v>
      </c>
      <c r="H42" s="5">
        <v>1</v>
      </c>
      <c r="I42" s="5">
        <f t="shared" si="2"/>
        <v>200000</v>
      </c>
    </row>
    <row r="43" spans="1:9" x14ac:dyDescent="0.15">
      <c r="A43" s="3">
        <v>40</v>
      </c>
      <c r="B43" s="4">
        <v>42164</v>
      </c>
      <c r="C43" s="3" t="s">
        <v>36</v>
      </c>
      <c r="D43" s="3" t="s">
        <v>37</v>
      </c>
      <c r="E43" s="3" t="s">
        <v>6</v>
      </c>
      <c r="F43" s="3" t="str">
        <f t="shared" si="3"/>
        <v>低周波治療器</v>
      </c>
      <c r="G43" s="5">
        <f t="shared" si="4"/>
        <v>12500</v>
      </c>
      <c r="H43" s="5">
        <v>15</v>
      </c>
      <c r="I43" s="5">
        <f t="shared" si="2"/>
        <v>187500</v>
      </c>
    </row>
    <row r="44" spans="1:9" x14ac:dyDescent="0.15">
      <c r="A44" s="3">
        <v>41</v>
      </c>
      <c r="B44" s="4">
        <v>42171</v>
      </c>
      <c r="C44" s="3" t="s">
        <v>32</v>
      </c>
      <c r="D44" s="3" t="s">
        <v>33</v>
      </c>
      <c r="E44" s="3" t="s">
        <v>5</v>
      </c>
      <c r="F44" s="3" t="str">
        <f t="shared" si="3"/>
        <v>電子血圧計</v>
      </c>
      <c r="G44" s="5">
        <f t="shared" si="4"/>
        <v>10000</v>
      </c>
      <c r="H44" s="5">
        <v>10</v>
      </c>
      <c r="I44" s="5">
        <f t="shared" si="2"/>
        <v>100000</v>
      </c>
    </row>
    <row r="45" spans="1:9" x14ac:dyDescent="0.15">
      <c r="A45" s="3">
        <v>42</v>
      </c>
      <c r="B45" s="4">
        <v>42172</v>
      </c>
      <c r="C45" s="3" t="s">
        <v>36</v>
      </c>
      <c r="D45" s="3" t="s">
        <v>38</v>
      </c>
      <c r="E45" s="3" t="s">
        <v>7</v>
      </c>
      <c r="F45" s="3" t="str">
        <f t="shared" si="3"/>
        <v>フットバス</v>
      </c>
      <c r="G45" s="5">
        <f t="shared" si="4"/>
        <v>23000</v>
      </c>
      <c r="H45" s="5">
        <v>2</v>
      </c>
      <c r="I45" s="5">
        <f t="shared" si="2"/>
        <v>46000</v>
      </c>
    </row>
    <row r="46" spans="1:9" x14ac:dyDescent="0.15">
      <c r="A46" s="3">
        <v>43</v>
      </c>
      <c r="B46" s="4">
        <v>42178</v>
      </c>
      <c r="C46" s="3" t="s">
        <v>32</v>
      </c>
      <c r="D46" s="3" t="s">
        <v>33</v>
      </c>
      <c r="E46" s="3" t="s">
        <v>5</v>
      </c>
      <c r="F46" s="3" t="str">
        <f t="shared" si="3"/>
        <v>電子血圧計</v>
      </c>
      <c r="G46" s="5">
        <f t="shared" si="4"/>
        <v>10000</v>
      </c>
      <c r="H46" s="5">
        <v>10</v>
      </c>
      <c r="I46" s="5">
        <f t="shared" si="2"/>
        <v>100000</v>
      </c>
    </row>
    <row r="47" spans="1:9" x14ac:dyDescent="0.15">
      <c r="A47" s="3">
        <v>44</v>
      </c>
      <c r="B47" s="4">
        <v>42179</v>
      </c>
      <c r="C47" s="3" t="s">
        <v>32</v>
      </c>
      <c r="D47" s="3" t="s">
        <v>33</v>
      </c>
      <c r="E47" s="3" t="s">
        <v>3</v>
      </c>
      <c r="F47" s="3" t="str">
        <f t="shared" si="3"/>
        <v>ヘルスバイク</v>
      </c>
      <c r="G47" s="5">
        <f t="shared" si="4"/>
        <v>40000</v>
      </c>
      <c r="H47" s="5">
        <v>2</v>
      </c>
      <c r="I47" s="5">
        <f t="shared" si="2"/>
        <v>80000</v>
      </c>
    </row>
    <row r="48" spans="1:9" x14ac:dyDescent="0.15">
      <c r="A48" s="3">
        <v>45</v>
      </c>
      <c r="B48" s="4">
        <v>42185</v>
      </c>
      <c r="C48" s="3" t="s">
        <v>32</v>
      </c>
      <c r="D48" s="3" t="s">
        <v>40</v>
      </c>
      <c r="E48" s="3" t="s">
        <v>6</v>
      </c>
      <c r="F48" s="3" t="str">
        <f t="shared" si="3"/>
        <v>低周波治療器</v>
      </c>
      <c r="G48" s="5">
        <f t="shared" si="4"/>
        <v>12500</v>
      </c>
      <c r="H48" s="5">
        <v>9</v>
      </c>
      <c r="I48" s="5">
        <f t="shared" si="2"/>
        <v>112500</v>
      </c>
    </row>
    <row r="49" spans="1:9" x14ac:dyDescent="0.15">
      <c r="A49" s="3">
        <v>46</v>
      </c>
      <c r="B49" s="4">
        <v>42186</v>
      </c>
      <c r="C49" s="3" t="s">
        <v>34</v>
      </c>
      <c r="D49" s="3" t="s">
        <v>39</v>
      </c>
      <c r="E49" s="3" t="s">
        <v>0</v>
      </c>
      <c r="F49" s="3" t="str">
        <f t="shared" si="3"/>
        <v>マッサージチェア</v>
      </c>
      <c r="G49" s="5">
        <f t="shared" si="4"/>
        <v>200000</v>
      </c>
      <c r="H49" s="5">
        <v>1</v>
      </c>
      <c r="I49" s="5">
        <f t="shared" si="2"/>
        <v>200000</v>
      </c>
    </row>
    <row r="50" spans="1:9" x14ac:dyDescent="0.15">
      <c r="A50" s="3">
        <v>47</v>
      </c>
      <c r="B50" s="4">
        <v>42194</v>
      </c>
      <c r="C50" s="3" t="s">
        <v>34</v>
      </c>
      <c r="D50" s="3" t="s">
        <v>35</v>
      </c>
      <c r="E50" s="3" t="s">
        <v>2</v>
      </c>
      <c r="F50" s="3" t="str">
        <f t="shared" si="3"/>
        <v>体脂肪計</v>
      </c>
      <c r="G50" s="5">
        <f t="shared" si="4"/>
        <v>8000</v>
      </c>
      <c r="H50" s="5">
        <v>19</v>
      </c>
      <c r="I50" s="5">
        <f t="shared" si="2"/>
        <v>152000</v>
      </c>
    </row>
    <row r="51" spans="1:9" x14ac:dyDescent="0.15">
      <c r="A51" s="3">
        <v>48</v>
      </c>
      <c r="B51" s="4">
        <v>42194</v>
      </c>
      <c r="C51" s="3" t="s">
        <v>36</v>
      </c>
      <c r="D51" s="3" t="s">
        <v>37</v>
      </c>
      <c r="E51" s="3" t="s">
        <v>5</v>
      </c>
      <c r="F51" s="3" t="str">
        <f t="shared" si="3"/>
        <v>電子血圧計</v>
      </c>
      <c r="G51" s="5">
        <f t="shared" si="4"/>
        <v>10000</v>
      </c>
      <c r="H51" s="5">
        <v>9</v>
      </c>
      <c r="I51" s="5">
        <f t="shared" si="2"/>
        <v>90000</v>
      </c>
    </row>
    <row r="52" spans="1:9" x14ac:dyDescent="0.15">
      <c r="A52" s="3">
        <v>49</v>
      </c>
      <c r="B52" s="4">
        <v>42195</v>
      </c>
      <c r="C52" s="3" t="s">
        <v>34</v>
      </c>
      <c r="D52" s="3" t="s">
        <v>35</v>
      </c>
      <c r="E52" s="3" t="s">
        <v>6</v>
      </c>
      <c r="F52" s="3" t="str">
        <f t="shared" si="3"/>
        <v>低周波治療器</v>
      </c>
      <c r="G52" s="5">
        <f t="shared" si="4"/>
        <v>12500</v>
      </c>
      <c r="H52" s="5">
        <v>5</v>
      </c>
      <c r="I52" s="5">
        <f t="shared" si="2"/>
        <v>62500</v>
      </c>
    </row>
    <row r="53" spans="1:9" x14ac:dyDescent="0.15">
      <c r="A53" s="3">
        <v>50</v>
      </c>
      <c r="B53" s="4">
        <v>42198</v>
      </c>
      <c r="C53" s="3" t="s">
        <v>32</v>
      </c>
      <c r="D53" s="3" t="s">
        <v>33</v>
      </c>
      <c r="E53" s="3" t="s">
        <v>6</v>
      </c>
      <c r="F53" s="3" t="str">
        <f t="shared" si="3"/>
        <v>低周波治療器</v>
      </c>
      <c r="G53" s="5">
        <f t="shared" si="4"/>
        <v>12500</v>
      </c>
      <c r="H53" s="5">
        <v>10</v>
      </c>
      <c r="I53" s="5">
        <f t="shared" si="2"/>
        <v>125000</v>
      </c>
    </row>
    <row r="54" spans="1:9" x14ac:dyDescent="0.15">
      <c r="A54" s="3">
        <v>51</v>
      </c>
      <c r="B54" s="4">
        <v>42201</v>
      </c>
      <c r="C54" s="3" t="s">
        <v>32</v>
      </c>
      <c r="D54" s="3" t="s">
        <v>33</v>
      </c>
      <c r="E54" s="3" t="s">
        <v>5</v>
      </c>
      <c r="F54" s="3" t="str">
        <f t="shared" si="3"/>
        <v>電子血圧計</v>
      </c>
      <c r="G54" s="5">
        <f t="shared" si="4"/>
        <v>10000</v>
      </c>
      <c r="H54" s="5">
        <v>2</v>
      </c>
      <c r="I54" s="5">
        <f t="shared" si="2"/>
        <v>20000</v>
      </c>
    </row>
    <row r="55" spans="1:9" x14ac:dyDescent="0.15">
      <c r="A55" s="3">
        <v>52</v>
      </c>
      <c r="B55" s="4">
        <v>42201</v>
      </c>
      <c r="C55" s="3" t="s">
        <v>32</v>
      </c>
      <c r="D55" s="3" t="s">
        <v>40</v>
      </c>
      <c r="E55" s="3" t="s">
        <v>2</v>
      </c>
      <c r="F55" s="3" t="str">
        <f t="shared" si="3"/>
        <v>体脂肪計</v>
      </c>
      <c r="G55" s="5">
        <f t="shared" si="4"/>
        <v>8000</v>
      </c>
      <c r="H55" s="5">
        <v>11</v>
      </c>
      <c r="I55" s="5">
        <f t="shared" si="2"/>
        <v>88000</v>
      </c>
    </row>
    <row r="56" spans="1:9" x14ac:dyDescent="0.15">
      <c r="A56" s="3">
        <v>53</v>
      </c>
      <c r="B56" s="4">
        <v>42206</v>
      </c>
      <c r="C56" s="3" t="s">
        <v>36</v>
      </c>
      <c r="D56" s="3" t="s">
        <v>37</v>
      </c>
      <c r="E56" s="3" t="s">
        <v>7</v>
      </c>
      <c r="F56" s="3" t="str">
        <f t="shared" si="3"/>
        <v>フットバス</v>
      </c>
      <c r="G56" s="5">
        <f t="shared" si="4"/>
        <v>23000</v>
      </c>
      <c r="H56" s="5">
        <v>5</v>
      </c>
      <c r="I56" s="5">
        <f t="shared" si="2"/>
        <v>115000</v>
      </c>
    </row>
    <row r="57" spans="1:9" x14ac:dyDescent="0.15">
      <c r="A57" s="3">
        <v>54</v>
      </c>
      <c r="B57" s="4">
        <v>42206</v>
      </c>
      <c r="C57" s="3" t="s">
        <v>32</v>
      </c>
      <c r="D57" s="3" t="s">
        <v>40</v>
      </c>
      <c r="E57" s="3" t="s">
        <v>5</v>
      </c>
      <c r="F57" s="3" t="str">
        <f t="shared" si="3"/>
        <v>電子血圧計</v>
      </c>
      <c r="G57" s="5">
        <f t="shared" si="4"/>
        <v>10000</v>
      </c>
      <c r="H57" s="5">
        <v>10</v>
      </c>
      <c r="I57" s="5">
        <f t="shared" si="2"/>
        <v>100000</v>
      </c>
    </row>
    <row r="58" spans="1:9" x14ac:dyDescent="0.15">
      <c r="A58" s="3">
        <v>55</v>
      </c>
      <c r="B58" s="4">
        <v>42206</v>
      </c>
      <c r="C58" s="3" t="s">
        <v>32</v>
      </c>
      <c r="D58" s="3" t="s">
        <v>33</v>
      </c>
      <c r="E58" s="3" t="s">
        <v>7</v>
      </c>
      <c r="F58" s="3" t="str">
        <f t="shared" si="3"/>
        <v>フットバス</v>
      </c>
      <c r="G58" s="5">
        <f t="shared" si="4"/>
        <v>23000</v>
      </c>
      <c r="H58" s="5">
        <v>4</v>
      </c>
      <c r="I58" s="5">
        <f t="shared" si="2"/>
        <v>92000</v>
      </c>
    </row>
    <row r="59" spans="1:9" x14ac:dyDescent="0.15">
      <c r="A59" s="3">
        <v>56</v>
      </c>
      <c r="B59" s="4">
        <v>42207</v>
      </c>
      <c r="C59" s="3" t="s">
        <v>34</v>
      </c>
      <c r="D59" s="3" t="s">
        <v>39</v>
      </c>
      <c r="E59" s="3" t="s">
        <v>7</v>
      </c>
      <c r="F59" s="3" t="str">
        <f t="shared" si="3"/>
        <v>フットバス</v>
      </c>
      <c r="G59" s="5">
        <f t="shared" si="4"/>
        <v>23000</v>
      </c>
      <c r="H59" s="5">
        <v>6</v>
      </c>
      <c r="I59" s="5">
        <f t="shared" si="2"/>
        <v>138000</v>
      </c>
    </row>
    <row r="60" spans="1:9" x14ac:dyDescent="0.15">
      <c r="A60" s="3">
        <v>57</v>
      </c>
      <c r="B60" s="4">
        <v>42208</v>
      </c>
      <c r="C60" s="3" t="s">
        <v>32</v>
      </c>
      <c r="D60" s="3" t="s">
        <v>33</v>
      </c>
      <c r="E60" s="3" t="s">
        <v>5</v>
      </c>
      <c r="F60" s="3" t="str">
        <f t="shared" si="3"/>
        <v>電子血圧計</v>
      </c>
      <c r="G60" s="5">
        <f t="shared" si="4"/>
        <v>10000</v>
      </c>
      <c r="H60" s="5">
        <v>6</v>
      </c>
      <c r="I60" s="5">
        <f t="shared" si="2"/>
        <v>60000</v>
      </c>
    </row>
    <row r="61" spans="1:9" x14ac:dyDescent="0.15">
      <c r="A61" s="3">
        <v>58</v>
      </c>
      <c r="B61" s="4">
        <v>42209</v>
      </c>
      <c r="C61" s="3" t="s">
        <v>32</v>
      </c>
      <c r="D61" s="3" t="s">
        <v>40</v>
      </c>
      <c r="E61" s="3" t="s">
        <v>7</v>
      </c>
      <c r="F61" s="3" t="str">
        <f t="shared" si="3"/>
        <v>フットバス</v>
      </c>
      <c r="G61" s="5">
        <f t="shared" si="4"/>
        <v>23000</v>
      </c>
      <c r="H61" s="5">
        <v>5</v>
      </c>
      <c r="I61" s="5">
        <f t="shared" si="2"/>
        <v>115000</v>
      </c>
    </row>
    <row r="62" spans="1:9" x14ac:dyDescent="0.15">
      <c r="A62" s="3">
        <v>59</v>
      </c>
      <c r="B62" s="4">
        <v>42212</v>
      </c>
      <c r="C62" s="3" t="s">
        <v>32</v>
      </c>
      <c r="D62" s="3" t="s">
        <v>40</v>
      </c>
      <c r="E62" s="3" t="s">
        <v>0</v>
      </c>
      <c r="F62" s="3" t="str">
        <f t="shared" si="3"/>
        <v>マッサージチェア</v>
      </c>
      <c r="G62" s="5">
        <f t="shared" si="4"/>
        <v>200000</v>
      </c>
      <c r="H62" s="5">
        <v>1</v>
      </c>
      <c r="I62" s="5">
        <f t="shared" si="2"/>
        <v>200000</v>
      </c>
    </row>
    <row r="63" spans="1:9" x14ac:dyDescent="0.15">
      <c r="A63" s="3">
        <v>60</v>
      </c>
      <c r="B63" s="4">
        <v>42214</v>
      </c>
      <c r="C63" s="3" t="s">
        <v>34</v>
      </c>
      <c r="D63" s="3" t="s">
        <v>35</v>
      </c>
      <c r="E63" s="3" t="s">
        <v>5</v>
      </c>
      <c r="F63" s="3" t="str">
        <f t="shared" si="3"/>
        <v>電子血圧計</v>
      </c>
      <c r="G63" s="5">
        <f t="shared" si="4"/>
        <v>10000</v>
      </c>
      <c r="H63" s="5">
        <v>4</v>
      </c>
      <c r="I63" s="5">
        <f t="shared" si="2"/>
        <v>40000</v>
      </c>
    </row>
    <row r="64" spans="1:9" x14ac:dyDescent="0.15">
      <c r="A64" s="3">
        <v>61</v>
      </c>
      <c r="B64" s="4">
        <v>42219</v>
      </c>
      <c r="C64" s="3" t="s">
        <v>32</v>
      </c>
      <c r="D64" s="3" t="s">
        <v>33</v>
      </c>
      <c r="E64" s="3" t="s">
        <v>2</v>
      </c>
      <c r="F64" s="3" t="str">
        <f t="shared" si="3"/>
        <v>体脂肪計</v>
      </c>
      <c r="G64" s="5">
        <f t="shared" si="4"/>
        <v>8000</v>
      </c>
      <c r="H64" s="5">
        <v>9</v>
      </c>
      <c r="I64" s="5">
        <f t="shared" si="2"/>
        <v>72000</v>
      </c>
    </row>
    <row r="65" spans="1:9" x14ac:dyDescent="0.15">
      <c r="A65" s="3">
        <v>62</v>
      </c>
      <c r="B65" s="4">
        <v>42219</v>
      </c>
      <c r="C65" s="3" t="s">
        <v>36</v>
      </c>
      <c r="D65" s="3" t="s">
        <v>38</v>
      </c>
      <c r="E65" s="3" t="s">
        <v>5</v>
      </c>
      <c r="F65" s="3" t="str">
        <f t="shared" si="3"/>
        <v>電子血圧計</v>
      </c>
      <c r="G65" s="5">
        <f t="shared" si="4"/>
        <v>10000</v>
      </c>
      <c r="H65" s="5">
        <v>15</v>
      </c>
      <c r="I65" s="5">
        <f t="shared" si="2"/>
        <v>150000</v>
      </c>
    </row>
    <row r="66" spans="1:9" x14ac:dyDescent="0.15">
      <c r="A66" s="3">
        <v>63</v>
      </c>
      <c r="B66" s="4">
        <v>42219</v>
      </c>
      <c r="C66" s="3" t="s">
        <v>34</v>
      </c>
      <c r="D66" s="3" t="s">
        <v>39</v>
      </c>
      <c r="E66" s="3" t="s">
        <v>0</v>
      </c>
      <c r="F66" s="3" t="str">
        <f t="shared" si="3"/>
        <v>マッサージチェア</v>
      </c>
      <c r="G66" s="5">
        <f t="shared" si="4"/>
        <v>200000</v>
      </c>
      <c r="H66" s="5">
        <v>1</v>
      </c>
      <c r="I66" s="5">
        <f t="shared" si="2"/>
        <v>200000</v>
      </c>
    </row>
    <row r="67" spans="1:9" x14ac:dyDescent="0.15">
      <c r="A67" s="3">
        <v>64</v>
      </c>
      <c r="B67" s="4">
        <v>42220</v>
      </c>
      <c r="C67" s="3" t="s">
        <v>34</v>
      </c>
      <c r="D67" s="3" t="s">
        <v>39</v>
      </c>
      <c r="E67" s="3" t="s">
        <v>7</v>
      </c>
      <c r="F67" s="3" t="str">
        <f t="shared" si="3"/>
        <v>フットバス</v>
      </c>
      <c r="G67" s="5">
        <f t="shared" si="4"/>
        <v>23000</v>
      </c>
      <c r="H67" s="5">
        <v>5</v>
      </c>
      <c r="I67" s="5">
        <f t="shared" si="2"/>
        <v>115000</v>
      </c>
    </row>
    <row r="68" spans="1:9" x14ac:dyDescent="0.15">
      <c r="A68" s="3">
        <v>65</v>
      </c>
      <c r="B68" s="4">
        <v>42220</v>
      </c>
      <c r="C68" s="3" t="s">
        <v>34</v>
      </c>
      <c r="D68" s="3" t="s">
        <v>35</v>
      </c>
      <c r="E68" s="3" t="s">
        <v>5</v>
      </c>
      <c r="F68" s="3" t="str">
        <f t="shared" ref="F68:F99" si="5">VLOOKUP(E68,$K$4:$M$9,2,FALSE)</f>
        <v>電子血圧計</v>
      </c>
      <c r="G68" s="5">
        <f t="shared" ref="G68:G103" si="6">VLOOKUP(E68,$K$4:$M$9,3,FALSE)</f>
        <v>10000</v>
      </c>
      <c r="H68" s="5">
        <v>9</v>
      </c>
      <c r="I68" s="5">
        <f t="shared" si="2"/>
        <v>90000</v>
      </c>
    </row>
    <row r="69" spans="1:9" x14ac:dyDescent="0.15">
      <c r="A69" s="3">
        <v>66</v>
      </c>
      <c r="B69" s="4">
        <v>42220</v>
      </c>
      <c r="C69" s="3" t="s">
        <v>32</v>
      </c>
      <c r="D69" s="3" t="s">
        <v>40</v>
      </c>
      <c r="E69" s="3" t="s">
        <v>6</v>
      </c>
      <c r="F69" s="3" t="str">
        <f t="shared" si="5"/>
        <v>低周波治療器</v>
      </c>
      <c r="G69" s="5">
        <f t="shared" si="6"/>
        <v>12500</v>
      </c>
      <c r="H69" s="5">
        <v>10</v>
      </c>
      <c r="I69" s="5">
        <f t="shared" ref="I69:I103" si="7">G69*H69</f>
        <v>125000</v>
      </c>
    </row>
    <row r="70" spans="1:9" x14ac:dyDescent="0.15">
      <c r="A70" s="3">
        <v>67</v>
      </c>
      <c r="B70" s="4">
        <v>42220</v>
      </c>
      <c r="C70" s="3" t="s">
        <v>36</v>
      </c>
      <c r="D70" s="3" t="s">
        <v>38</v>
      </c>
      <c r="E70" s="3" t="s">
        <v>5</v>
      </c>
      <c r="F70" s="3" t="str">
        <f t="shared" si="5"/>
        <v>電子血圧計</v>
      </c>
      <c r="G70" s="5">
        <f t="shared" si="6"/>
        <v>10000</v>
      </c>
      <c r="H70" s="5">
        <v>2</v>
      </c>
      <c r="I70" s="5">
        <f t="shared" si="7"/>
        <v>20000</v>
      </c>
    </row>
    <row r="71" spans="1:9" x14ac:dyDescent="0.15">
      <c r="A71" s="3">
        <v>68</v>
      </c>
      <c r="B71" s="4">
        <v>42220</v>
      </c>
      <c r="C71" s="3" t="s">
        <v>34</v>
      </c>
      <c r="D71" s="3" t="s">
        <v>35</v>
      </c>
      <c r="E71" s="3" t="s">
        <v>2</v>
      </c>
      <c r="F71" s="3" t="str">
        <f t="shared" si="5"/>
        <v>体脂肪計</v>
      </c>
      <c r="G71" s="5">
        <f t="shared" si="6"/>
        <v>8000</v>
      </c>
      <c r="H71" s="5">
        <v>20</v>
      </c>
      <c r="I71" s="5">
        <f t="shared" si="7"/>
        <v>160000</v>
      </c>
    </row>
    <row r="72" spans="1:9" x14ac:dyDescent="0.15">
      <c r="A72" s="3">
        <v>69</v>
      </c>
      <c r="B72" s="4">
        <v>42223</v>
      </c>
      <c r="C72" s="3" t="s">
        <v>32</v>
      </c>
      <c r="D72" s="3" t="s">
        <v>33</v>
      </c>
      <c r="E72" s="3" t="s">
        <v>5</v>
      </c>
      <c r="F72" s="3" t="str">
        <f t="shared" si="5"/>
        <v>電子血圧計</v>
      </c>
      <c r="G72" s="5">
        <f t="shared" si="6"/>
        <v>10000</v>
      </c>
      <c r="H72" s="5">
        <v>2</v>
      </c>
      <c r="I72" s="5">
        <f t="shared" si="7"/>
        <v>20000</v>
      </c>
    </row>
    <row r="73" spans="1:9" x14ac:dyDescent="0.15">
      <c r="A73" s="3">
        <v>70</v>
      </c>
      <c r="B73" s="4">
        <v>42226</v>
      </c>
      <c r="C73" s="3" t="s">
        <v>36</v>
      </c>
      <c r="D73" s="3" t="s">
        <v>38</v>
      </c>
      <c r="E73" s="3" t="s">
        <v>5</v>
      </c>
      <c r="F73" s="3" t="str">
        <f t="shared" si="5"/>
        <v>電子血圧計</v>
      </c>
      <c r="G73" s="5">
        <f t="shared" si="6"/>
        <v>10000</v>
      </c>
      <c r="H73" s="5">
        <v>1</v>
      </c>
      <c r="I73" s="5">
        <f t="shared" si="7"/>
        <v>10000</v>
      </c>
    </row>
    <row r="74" spans="1:9" x14ac:dyDescent="0.15">
      <c r="A74" s="3">
        <v>71</v>
      </c>
      <c r="B74" s="4">
        <v>42227</v>
      </c>
      <c r="C74" s="3" t="s">
        <v>32</v>
      </c>
      <c r="D74" s="3" t="s">
        <v>40</v>
      </c>
      <c r="E74" s="3" t="s">
        <v>7</v>
      </c>
      <c r="F74" s="3" t="str">
        <f t="shared" si="5"/>
        <v>フットバス</v>
      </c>
      <c r="G74" s="5">
        <f t="shared" si="6"/>
        <v>23000</v>
      </c>
      <c r="H74" s="5">
        <v>5</v>
      </c>
      <c r="I74" s="5">
        <f t="shared" si="7"/>
        <v>115000</v>
      </c>
    </row>
    <row r="75" spans="1:9" x14ac:dyDescent="0.15">
      <c r="A75" s="3">
        <v>72</v>
      </c>
      <c r="B75" s="4">
        <v>42228</v>
      </c>
      <c r="C75" s="3" t="s">
        <v>34</v>
      </c>
      <c r="D75" s="3" t="s">
        <v>35</v>
      </c>
      <c r="E75" s="3" t="s">
        <v>2</v>
      </c>
      <c r="F75" s="3" t="str">
        <f t="shared" si="5"/>
        <v>体脂肪計</v>
      </c>
      <c r="G75" s="5">
        <f t="shared" si="6"/>
        <v>8000</v>
      </c>
      <c r="H75" s="5">
        <v>16</v>
      </c>
      <c r="I75" s="5">
        <f t="shared" si="7"/>
        <v>128000</v>
      </c>
    </row>
    <row r="76" spans="1:9" x14ac:dyDescent="0.15">
      <c r="A76" s="3">
        <v>73</v>
      </c>
      <c r="B76" s="4">
        <v>42228</v>
      </c>
      <c r="C76" s="3" t="s">
        <v>32</v>
      </c>
      <c r="D76" s="3" t="s">
        <v>33</v>
      </c>
      <c r="E76" s="3" t="s">
        <v>5</v>
      </c>
      <c r="F76" s="3" t="str">
        <f t="shared" si="5"/>
        <v>電子血圧計</v>
      </c>
      <c r="G76" s="5">
        <f t="shared" si="6"/>
        <v>10000</v>
      </c>
      <c r="H76" s="5">
        <v>5</v>
      </c>
      <c r="I76" s="5">
        <f t="shared" si="7"/>
        <v>50000</v>
      </c>
    </row>
    <row r="77" spans="1:9" x14ac:dyDescent="0.15">
      <c r="A77" s="3">
        <v>74</v>
      </c>
      <c r="B77" s="4">
        <v>42234</v>
      </c>
      <c r="C77" s="3" t="s">
        <v>36</v>
      </c>
      <c r="D77" s="3" t="s">
        <v>37</v>
      </c>
      <c r="E77" s="3" t="s">
        <v>5</v>
      </c>
      <c r="F77" s="3" t="str">
        <f t="shared" si="5"/>
        <v>電子血圧計</v>
      </c>
      <c r="G77" s="5">
        <f t="shared" si="6"/>
        <v>10000</v>
      </c>
      <c r="H77" s="5">
        <v>25</v>
      </c>
      <c r="I77" s="5">
        <f t="shared" si="7"/>
        <v>250000</v>
      </c>
    </row>
    <row r="78" spans="1:9" x14ac:dyDescent="0.15">
      <c r="A78" s="3">
        <v>75</v>
      </c>
      <c r="B78" s="4">
        <v>42237</v>
      </c>
      <c r="C78" s="3" t="s">
        <v>32</v>
      </c>
      <c r="D78" s="3" t="s">
        <v>40</v>
      </c>
      <c r="E78" s="3" t="s">
        <v>2</v>
      </c>
      <c r="F78" s="3" t="str">
        <f t="shared" si="5"/>
        <v>体脂肪計</v>
      </c>
      <c r="G78" s="5">
        <f t="shared" si="6"/>
        <v>8000</v>
      </c>
      <c r="H78" s="5">
        <v>10</v>
      </c>
      <c r="I78" s="5">
        <f t="shared" si="7"/>
        <v>80000</v>
      </c>
    </row>
    <row r="79" spans="1:9" x14ac:dyDescent="0.15">
      <c r="A79" s="3">
        <v>76</v>
      </c>
      <c r="B79" s="4">
        <v>42240</v>
      </c>
      <c r="C79" s="3" t="s">
        <v>32</v>
      </c>
      <c r="D79" s="3" t="s">
        <v>40</v>
      </c>
      <c r="E79" s="3" t="s">
        <v>7</v>
      </c>
      <c r="F79" s="3" t="str">
        <f t="shared" si="5"/>
        <v>フットバス</v>
      </c>
      <c r="G79" s="5">
        <f t="shared" si="6"/>
        <v>23000</v>
      </c>
      <c r="H79" s="5">
        <v>5</v>
      </c>
      <c r="I79" s="5">
        <f t="shared" si="7"/>
        <v>115000</v>
      </c>
    </row>
    <row r="80" spans="1:9" x14ac:dyDescent="0.15">
      <c r="A80" s="3">
        <v>77</v>
      </c>
      <c r="B80" s="4">
        <v>42241</v>
      </c>
      <c r="C80" s="3" t="s">
        <v>32</v>
      </c>
      <c r="D80" s="3" t="s">
        <v>33</v>
      </c>
      <c r="E80" s="3" t="s">
        <v>0</v>
      </c>
      <c r="F80" s="3" t="str">
        <f t="shared" si="5"/>
        <v>マッサージチェア</v>
      </c>
      <c r="G80" s="5">
        <f t="shared" si="6"/>
        <v>200000</v>
      </c>
      <c r="H80" s="5">
        <v>1</v>
      </c>
      <c r="I80" s="5">
        <f t="shared" si="7"/>
        <v>200000</v>
      </c>
    </row>
    <row r="81" spans="1:9" x14ac:dyDescent="0.15">
      <c r="A81" s="3">
        <v>78</v>
      </c>
      <c r="B81" s="4">
        <v>42241</v>
      </c>
      <c r="C81" s="3" t="s">
        <v>32</v>
      </c>
      <c r="D81" s="3" t="s">
        <v>40</v>
      </c>
      <c r="E81" s="3" t="s">
        <v>3</v>
      </c>
      <c r="F81" s="3" t="str">
        <f t="shared" si="5"/>
        <v>ヘルスバイク</v>
      </c>
      <c r="G81" s="5">
        <f t="shared" si="6"/>
        <v>40000</v>
      </c>
      <c r="H81" s="5">
        <v>3</v>
      </c>
      <c r="I81" s="5">
        <f t="shared" si="7"/>
        <v>120000</v>
      </c>
    </row>
    <row r="82" spans="1:9" x14ac:dyDescent="0.15">
      <c r="A82" s="3">
        <v>79</v>
      </c>
      <c r="B82" s="4">
        <v>42242</v>
      </c>
      <c r="C82" s="3" t="s">
        <v>36</v>
      </c>
      <c r="D82" s="3" t="s">
        <v>37</v>
      </c>
      <c r="E82" s="3" t="s">
        <v>2</v>
      </c>
      <c r="F82" s="3" t="str">
        <f t="shared" si="5"/>
        <v>体脂肪計</v>
      </c>
      <c r="G82" s="5">
        <f t="shared" si="6"/>
        <v>8000</v>
      </c>
      <c r="H82" s="5">
        <v>13</v>
      </c>
      <c r="I82" s="5">
        <f t="shared" si="7"/>
        <v>104000</v>
      </c>
    </row>
    <row r="83" spans="1:9" x14ac:dyDescent="0.15">
      <c r="A83" s="3">
        <v>80</v>
      </c>
      <c r="B83" s="4">
        <v>42244</v>
      </c>
      <c r="C83" s="3" t="s">
        <v>34</v>
      </c>
      <c r="D83" s="3" t="s">
        <v>35</v>
      </c>
      <c r="E83" s="3" t="s">
        <v>6</v>
      </c>
      <c r="F83" s="3" t="str">
        <f t="shared" si="5"/>
        <v>低周波治療器</v>
      </c>
      <c r="G83" s="5">
        <f t="shared" si="6"/>
        <v>12500</v>
      </c>
      <c r="H83" s="5">
        <v>15</v>
      </c>
      <c r="I83" s="5">
        <f t="shared" si="7"/>
        <v>187500</v>
      </c>
    </row>
    <row r="84" spans="1:9" x14ac:dyDescent="0.15">
      <c r="A84" s="3">
        <v>81</v>
      </c>
      <c r="B84" s="4">
        <v>42244</v>
      </c>
      <c r="C84" s="3" t="s">
        <v>34</v>
      </c>
      <c r="D84" s="3" t="s">
        <v>35</v>
      </c>
      <c r="E84" s="3" t="s">
        <v>3</v>
      </c>
      <c r="F84" s="3" t="str">
        <f t="shared" si="5"/>
        <v>ヘルスバイク</v>
      </c>
      <c r="G84" s="5">
        <f t="shared" si="6"/>
        <v>40000</v>
      </c>
      <c r="H84" s="5">
        <v>5</v>
      </c>
      <c r="I84" s="5">
        <f t="shared" si="7"/>
        <v>200000</v>
      </c>
    </row>
    <row r="85" spans="1:9" x14ac:dyDescent="0.15">
      <c r="A85" s="3">
        <v>82</v>
      </c>
      <c r="B85" s="4">
        <v>42244</v>
      </c>
      <c r="C85" s="3" t="s">
        <v>32</v>
      </c>
      <c r="D85" s="3" t="s">
        <v>33</v>
      </c>
      <c r="E85" s="3" t="s">
        <v>7</v>
      </c>
      <c r="F85" s="3" t="str">
        <f t="shared" si="5"/>
        <v>フットバス</v>
      </c>
      <c r="G85" s="5">
        <f t="shared" si="6"/>
        <v>23000</v>
      </c>
      <c r="H85" s="5">
        <v>2</v>
      </c>
      <c r="I85" s="5">
        <f t="shared" si="7"/>
        <v>46000</v>
      </c>
    </row>
    <row r="86" spans="1:9" x14ac:dyDescent="0.15">
      <c r="A86" s="3">
        <v>83</v>
      </c>
      <c r="B86" s="4">
        <v>42247</v>
      </c>
      <c r="C86" s="3" t="s">
        <v>32</v>
      </c>
      <c r="D86" s="3" t="s">
        <v>33</v>
      </c>
      <c r="E86" s="3" t="s">
        <v>3</v>
      </c>
      <c r="F86" s="3" t="str">
        <f t="shared" si="5"/>
        <v>ヘルスバイク</v>
      </c>
      <c r="G86" s="5">
        <f t="shared" si="6"/>
        <v>40000</v>
      </c>
      <c r="H86" s="5">
        <v>6</v>
      </c>
      <c r="I86" s="5">
        <f t="shared" si="7"/>
        <v>240000</v>
      </c>
    </row>
    <row r="87" spans="1:9" x14ac:dyDescent="0.15">
      <c r="A87" s="3">
        <v>84</v>
      </c>
      <c r="B87" s="4">
        <v>42247</v>
      </c>
      <c r="C87" s="3" t="s">
        <v>32</v>
      </c>
      <c r="D87" s="3" t="s">
        <v>33</v>
      </c>
      <c r="E87" s="3" t="s">
        <v>5</v>
      </c>
      <c r="F87" s="3" t="str">
        <f t="shared" si="5"/>
        <v>電子血圧計</v>
      </c>
      <c r="G87" s="5">
        <f t="shared" si="6"/>
        <v>10000</v>
      </c>
      <c r="H87" s="5">
        <v>3</v>
      </c>
      <c r="I87" s="5">
        <f t="shared" si="7"/>
        <v>30000</v>
      </c>
    </row>
    <row r="88" spans="1:9" x14ac:dyDescent="0.15">
      <c r="A88" s="3">
        <v>85</v>
      </c>
      <c r="B88" s="4">
        <v>42248</v>
      </c>
      <c r="C88" s="3" t="s">
        <v>32</v>
      </c>
      <c r="D88" s="3" t="s">
        <v>40</v>
      </c>
      <c r="E88" s="3" t="s">
        <v>6</v>
      </c>
      <c r="F88" s="3" t="str">
        <f t="shared" si="5"/>
        <v>低周波治療器</v>
      </c>
      <c r="G88" s="5">
        <f t="shared" si="6"/>
        <v>12500</v>
      </c>
      <c r="H88" s="5">
        <v>16</v>
      </c>
      <c r="I88" s="5">
        <f t="shared" si="7"/>
        <v>200000</v>
      </c>
    </row>
    <row r="89" spans="1:9" x14ac:dyDescent="0.15">
      <c r="A89" s="3">
        <v>86</v>
      </c>
      <c r="B89" s="4">
        <v>42249</v>
      </c>
      <c r="C89" s="3" t="s">
        <v>34</v>
      </c>
      <c r="D89" s="3" t="s">
        <v>39</v>
      </c>
      <c r="E89" s="3" t="s">
        <v>2</v>
      </c>
      <c r="F89" s="3" t="str">
        <f t="shared" si="5"/>
        <v>体脂肪計</v>
      </c>
      <c r="G89" s="5">
        <f t="shared" si="6"/>
        <v>8000</v>
      </c>
      <c r="H89" s="5">
        <v>15</v>
      </c>
      <c r="I89" s="5">
        <f t="shared" si="7"/>
        <v>120000</v>
      </c>
    </row>
    <row r="90" spans="1:9" x14ac:dyDescent="0.15">
      <c r="A90" s="3">
        <v>87</v>
      </c>
      <c r="B90" s="4">
        <v>42254</v>
      </c>
      <c r="C90" s="3" t="s">
        <v>32</v>
      </c>
      <c r="D90" s="3" t="s">
        <v>40</v>
      </c>
      <c r="E90" s="3" t="s">
        <v>5</v>
      </c>
      <c r="F90" s="3" t="str">
        <f t="shared" si="5"/>
        <v>電子血圧計</v>
      </c>
      <c r="G90" s="5">
        <f t="shared" si="6"/>
        <v>10000</v>
      </c>
      <c r="H90" s="5">
        <v>8</v>
      </c>
      <c r="I90" s="5">
        <f t="shared" si="7"/>
        <v>80000</v>
      </c>
    </row>
    <row r="91" spans="1:9" x14ac:dyDescent="0.15">
      <c r="A91" s="3">
        <v>88</v>
      </c>
      <c r="B91" s="4">
        <v>42255</v>
      </c>
      <c r="C91" s="3" t="s">
        <v>36</v>
      </c>
      <c r="D91" s="3" t="s">
        <v>38</v>
      </c>
      <c r="E91" s="3" t="s">
        <v>6</v>
      </c>
      <c r="F91" s="3" t="str">
        <f t="shared" si="5"/>
        <v>低周波治療器</v>
      </c>
      <c r="G91" s="5">
        <f t="shared" si="6"/>
        <v>12500</v>
      </c>
      <c r="H91" s="5">
        <v>7</v>
      </c>
      <c r="I91" s="5">
        <f t="shared" si="7"/>
        <v>87500</v>
      </c>
    </row>
    <row r="92" spans="1:9" x14ac:dyDescent="0.15">
      <c r="A92" s="3">
        <v>89</v>
      </c>
      <c r="B92" s="4">
        <v>42263</v>
      </c>
      <c r="C92" s="3" t="s">
        <v>34</v>
      </c>
      <c r="D92" s="3" t="s">
        <v>39</v>
      </c>
      <c r="E92" s="3" t="s">
        <v>6</v>
      </c>
      <c r="F92" s="3" t="str">
        <f t="shared" si="5"/>
        <v>低周波治療器</v>
      </c>
      <c r="G92" s="5">
        <f t="shared" si="6"/>
        <v>12500</v>
      </c>
      <c r="H92" s="5">
        <v>12</v>
      </c>
      <c r="I92" s="5">
        <f t="shared" si="7"/>
        <v>150000</v>
      </c>
    </row>
    <row r="93" spans="1:9" x14ac:dyDescent="0.15">
      <c r="A93" s="3">
        <v>90</v>
      </c>
      <c r="B93" s="4">
        <v>42263</v>
      </c>
      <c r="C93" s="3" t="s">
        <v>34</v>
      </c>
      <c r="D93" s="3" t="s">
        <v>39</v>
      </c>
      <c r="E93" s="3" t="s">
        <v>0</v>
      </c>
      <c r="F93" s="3" t="str">
        <f t="shared" si="5"/>
        <v>マッサージチェア</v>
      </c>
      <c r="G93" s="5">
        <f t="shared" si="6"/>
        <v>200000</v>
      </c>
      <c r="H93" s="5">
        <v>1</v>
      </c>
      <c r="I93" s="5">
        <f t="shared" si="7"/>
        <v>200000</v>
      </c>
    </row>
    <row r="94" spans="1:9" x14ac:dyDescent="0.15">
      <c r="A94" s="3">
        <v>91</v>
      </c>
      <c r="B94" s="4">
        <v>42265</v>
      </c>
      <c r="C94" s="3" t="s">
        <v>36</v>
      </c>
      <c r="D94" s="3" t="s">
        <v>38</v>
      </c>
      <c r="E94" s="3" t="s">
        <v>5</v>
      </c>
      <c r="F94" s="3" t="str">
        <f t="shared" si="5"/>
        <v>電子血圧計</v>
      </c>
      <c r="G94" s="5">
        <f t="shared" si="6"/>
        <v>10000</v>
      </c>
      <c r="H94" s="5">
        <v>7</v>
      </c>
      <c r="I94" s="5">
        <f t="shared" si="7"/>
        <v>70000</v>
      </c>
    </row>
    <row r="95" spans="1:9" x14ac:dyDescent="0.15">
      <c r="A95" s="3">
        <v>92</v>
      </c>
      <c r="B95" s="4">
        <v>42268</v>
      </c>
      <c r="C95" s="3" t="s">
        <v>34</v>
      </c>
      <c r="D95" s="3" t="s">
        <v>35</v>
      </c>
      <c r="E95" s="3" t="s">
        <v>6</v>
      </c>
      <c r="F95" s="3" t="str">
        <f t="shared" si="5"/>
        <v>低周波治療器</v>
      </c>
      <c r="G95" s="5">
        <f t="shared" si="6"/>
        <v>12500</v>
      </c>
      <c r="H95" s="5">
        <v>17</v>
      </c>
      <c r="I95" s="5">
        <f t="shared" si="7"/>
        <v>212500</v>
      </c>
    </row>
    <row r="96" spans="1:9" x14ac:dyDescent="0.15">
      <c r="A96" s="3">
        <v>93</v>
      </c>
      <c r="B96" s="4">
        <v>42268</v>
      </c>
      <c r="C96" s="3" t="s">
        <v>32</v>
      </c>
      <c r="D96" s="3" t="s">
        <v>40</v>
      </c>
      <c r="E96" s="3" t="s">
        <v>2</v>
      </c>
      <c r="F96" s="3" t="str">
        <f t="shared" si="5"/>
        <v>体脂肪計</v>
      </c>
      <c r="G96" s="5">
        <f t="shared" si="6"/>
        <v>8000</v>
      </c>
      <c r="H96" s="5">
        <v>20</v>
      </c>
      <c r="I96" s="5">
        <f t="shared" si="7"/>
        <v>160000</v>
      </c>
    </row>
    <row r="97" spans="1:9" x14ac:dyDescent="0.15">
      <c r="A97" s="3">
        <v>94</v>
      </c>
      <c r="B97" s="4">
        <v>42269</v>
      </c>
      <c r="C97" s="3" t="s">
        <v>34</v>
      </c>
      <c r="D97" s="3" t="s">
        <v>35</v>
      </c>
      <c r="E97" s="3" t="s">
        <v>3</v>
      </c>
      <c r="F97" s="3" t="str">
        <f t="shared" si="5"/>
        <v>ヘルスバイク</v>
      </c>
      <c r="G97" s="5">
        <f t="shared" si="6"/>
        <v>40000</v>
      </c>
      <c r="H97" s="5">
        <v>6</v>
      </c>
      <c r="I97" s="5">
        <f t="shared" si="7"/>
        <v>240000</v>
      </c>
    </row>
    <row r="98" spans="1:9" x14ac:dyDescent="0.15">
      <c r="A98" s="3">
        <v>95</v>
      </c>
      <c r="B98" s="4">
        <v>42269</v>
      </c>
      <c r="C98" s="3" t="s">
        <v>32</v>
      </c>
      <c r="D98" s="3" t="s">
        <v>40</v>
      </c>
      <c r="E98" s="3" t="s">
        <v>7</v>
      </c>
      <c r="F98" s="3" t="str">
        <f t="shared" si="5"/>
        <v>フットバス</v>
      </c>
      <c r="G98" s="5">
        <f t="shared" si="6"/>
        <v>23000</v>
      </c>
      <c r="H98" s="5">
        <v>7</v>
      </c>
      <c r="I98" s="5">
        <f t="shared" si="7"/>
        <v>161000</v>
      </c>
    </row>
    <row r="99" spans="1:9" x14ac:dyDescent="0.15">
      <c r="A99" s="3">
        <v>96</v>
      </c>
      <c r="B99" s="4">
        <v>42272</v>
      </c>
      <c r="C99" s="3" t="s">
        <v>32</v>
      </c>
      <c r="D99" s="3" t="s">
        <v>40</v>
      </c>
      <c r="E99" s="3" t="s">
        <v>6</v>
      </c>
      <c r="F99" s="3" t="str">
        <f t="shared" si="5"/>
        <v>低周波治療器</v>
      </c>
      <c r="G99" s="5">
        <f t="shared" si="6"/>
        <v>12500</v>
      </c>
      <c r="H99" s="5">
        <v>9</v>
      </c>
      <c r="I99" s="5">
        <f t="shared" si="7"/>
        <v>112500</v>
      </c>
    </row>
    <row r="100" spans="1:9" x14ac:dyDescent="0.15">
      <c r="A100" s="3">
        <v>97</v>
      </c>
      <c r="B100" s="4">
        <v>42275</v>
      </c>
      <c r="C100" s="3" t="s">
        <v>32</v>
      </c>
      <c r="D100" s="3" t="s">
        <v>33</v>
      </c>
      <c r="E100" s="3" t="s">
        <v>5</v>
      </c>
      <c r="F100" s="3" t="str">
        <f t="shared" ref="F100:F103" si="8">VLOOKUP(E100,$K$4:$M$9,2,FALSE)</f>
        <v>電子血圧計</v>
      </c>
      <c r="G100" s="5">
        <f t="shared" si="6"/>
        <v>10000</v>
      </c>
      <c r="H100" s="5">
        <v>6</v>
      </c>
      <c r="I100" s="5">
        <f t="shared" si="7"/>
        <v>60000</v>
      </c>
    </row>
    <row r="101" spans="1:9" x14ac:dyDescent="0.15">
      <c r="A101" s="3">
        <v>98</v>
      </c>
      <c r="B101" s="4">
        <v>42275</v>
      </c>
      <c r="C101" s="3" t="s">
        <v>36</v>
      </c>
      <c r="D101" s="3" t="s">
        <v>37</v>
      </c>
      <c r="E101" s="3" t="s">
        <v>6</v>
      </c>
      <c r="F101" s="3" t="str">
        <f t="shared" si="8"/>
        <v>低周波治療器</v>
      </c>
      <c r="G101" s="5">
        <f t="shared" si="6"/>
        <v>12500</v>
      </c>
      <c r="H101" s="5">
        <v>9</v>
      </c>
      <c r="I101" s="5">
        <f t="shared" si="7"/>
        <v>112500</v>
      </c>
    </row>
    <row r="102" spans="1:9" x14ac:dyDescent="0.15">
      <c r="A102" s="3">
        <v>99</v>
      </c>
      <c r="B102" s="4">
        <v>42276</v>
      </c>
      <c r="C102" s="3" t="s">
        <v>34</v>
      </c>
      <c r="D102" s="3" t="s">
        <v>39</v>
      </c>
      <c r="E102" s="3" t="s">
        <v>2</v>
      </c>
      <c r="F102" s="3" t="str">
        <f t="shared" si="8"/>
        <v>体脂肪計</v>
      </c>
      <c r="G102" s="5">
        <f t="shared" si="6"/>
        <v>8000</v>
      </c>
      <c r="H102" s="5">
        <v>12</v>
      </c>
      <c r="I102" s="5">
        <f t="shared" si="7"/>
        <v>96000</v>
      </c>
    </row>
    <row r="103" spans="1:9" x14ac:dyDescent="0.15">
      <c r="A103" s="3">
        <v>100</v>
      </c>
      <c r="B103" s="4">
        <v>42276</v>
      </c>
      <c r="C103" s="3" t="s">
        <v>32</v>
      </c>
      <c r="D103" s="3" t="s">
        <v>40</v>
      </c>
      <c r="E103" s="3" t="s">
        <v>2</v>
      </c>
      <c r="F103" s="3" t="str">
        <f t="shared" si="8"/>
        <v>体脂肪計</v>
      </c>
      <c r="G103" s="5">
        <f t="shared" si="6"/>
        <v>8000</v>
      </c>
      <c r="H103" s="5">
        <v>10</v>
      </c>
      <c r="I103" s="5">
        <f t="shared" si="7"/>
        <v>80000</v>
      </c>
    </row>
  </sheetData>
  <sortState ref="A4:I103">
    <sortCondition ref="A4"/>
  </sortState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売上集計</vt:lpstr>
      <vt:lpstr>売上一覧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2014-10-31T02:03:19Z</dcterms:created>
  <dcterms:modified xsi:type="dcterms:W3CDTF">2015-01-06T01:18:55Z</dcterms:modified>
</cp:coreProperties>
</file>