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ご案内" sheetId="4" r:id="rId1"/>
    <sheet name="売上表" sheetId="1" r:id="rId2"/>
    <sheet name="宿泊先リスト" sheetId="3" r:id="rId3"/>
    <sheet name="支店一覧" sheetId="2" r:id="rId4"/>
  </sheets>
  <definedNames>
    <definedName name="_xlnm._FilterDatabase" localSheetId="2" hidden="1">宿泊先リスト!$A$3:$E$16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F7" i="1"/>
  <c r="G7" i="1"/>
  <c r="H7" i="1"/>
  <c r="K7" i="1" s="1"/>
  <c r="E8" i="1"/>
  <c r="F8" i="1"/>
  <c r="G8" i="1"/>
  <c r="H8" i="1"/>
  <c r="K8" i="1" s="1"/>
  <c r="E9" i="1"/>
  <c r="F9" i="1"/>
  <c r="G9" i="1"/>
  <c r="H9" i="1"/>
  <c r="K9" i="1" s="1"/>
  <c r="E10" i="1"/>
  <c r="F10" i="1"/>
  <c r="G10" i="1"/>
  <c r="H10" i="1"/>
  <c r="K10" i="1" s="1"/>
  <c r="E11" i="1"/>
  <c r="F11" i="1"/>
  <c r="G11" i="1"/>
  <c r="H11" i="1"/>
  <c r="K11" i="1" s="1"/>
  <c r="E12" i="1"/>
  <c r="F12" i="1"/>
  <c r="G12" i="1"/>
  <c r="H12" i="1"/>
  <c r="K12" i="1" s="1"/>
  <c r="E13" i="1"/>
  <c r="F13" i="1"/>
  <c r="G13" i="1"/>
  <c r="H13" i="1"/>
  <c r="K13" i="1" s="1"/>
  <c r="E14" i="1"/>
  <c r="F14" i="1"/>
  <c r="G14" i="1"/>
  <c r="H14" i="1"/>
  <c r="K14" i="1" s="1"/>
  <c r="E15" i="1"/>
  <c r="F15" i="1"/>
  <c r="G15" i="1"/>
  <c r="H15" i="1"/>
  <c r="K15" i="1" s="1"/>
  <c r="E16" i="1"/>
  <c r="F16" i="1"/>
  <c r="G16" i="1"/>
  <c r="H16" i="1"/>
  <c r="K16" i="1" s="1"/>
  <c r="E17" i="1"/>
  <c r="F17" i="1"/>
  <c r="G17" i="1"/>
  <c r="H17" i="1"/>
  <c r="K17" i="1" s="1"/>
  <c r="E18" i="1"/>
  <c r="F18" i="1"/>
  <c r="G18" i="1"/>
  <c r="H18" i="1"/>
  <c r="K18" i="1" s="1"/>
  <c r="E19" i="1"/>
  <c r="F19" i="1"/>
  <c r="G19" i="1"/>
  <c r="H19" i="1"/>
  <c r="K19" i="1" s="1"/>
  <c r="E20" i="1"/>
  <c r="F20" i="1"/>
  <c r="G20" i="1"/>
  <c r="H20" i="1"/>
  <c r="K20" i="1" s="1"/>
  <c r="E21" i="1"/>
  <c r="F21" i="1"/>
  <c r="G21" i="1"/>
  <c r="H21" i="1"/>
  <c r="K21" i="1" s="1"/>
  <c r="E22" i="1"/>
  <c r="F22" i="1"/>
  <c r="G22" i="1"/>
  <c r="H22" i="1"/>
  <c r="K22" i="1" s="1"/>
  <c r="E23" i="1"/>
  <c r="F23" i="1"/>
  <c r="G23" i="1"/>
  <c r="H23" i="1"/>
  <c r="K23" i="1" s="1"/>
  <c r="E24" i="1"/>
  <c r="F24" i="1"/>
  <c r="G24" i="1"/>
  <c r="H24" i="1"/>
  <c r="K24" i="1" s="1"/>
  <c r="E25" i="1"/>
  <c r="F25" i="1"/>
  <c r="G25" i="1"/>
  <c r="H25" i="1"/>
  <c r="K25" i="1" s="1"/>
  <c r="E26" i="1"/>
  <c r="F26" i="1"/>
  <c r="G26" i="1"/>
  <c r="H26" i="1"/>
  <c r="K26" i="1" s="1"/>
  <c r="E27" i="1"/>
  <c r="F27" i="1"/>
  <c r="G27" i="1"/>
  <c r="H27" i="1"/>
  <c r="K27" i="1" s="1"/>
  <c r="E28" i="1"/>
  <c r="F28" i="1"/>
  <c r="G28" i="1"/>
  <c r="H28" i="1"/>
  <c r="K28" i="1" s="1"/>
  <c r="E29" i="1"/>
  <c r="F29" i="1"/>
  <c r="G29" i="1"/>
  <c r="H29" i="1"/>
  <c r="K29" i="1" s="1"/>
  <c r="E30" i="1"/>
  <c r="F30" i="1"/>
  <c r="G30" i="1"/>
  <c r="H30" i="1"/>
  <c r="K30" i="1" s="1"/>
  <c r="E31" i="1"/>
  <c r="F31" i="1"/>
  <c r="G31" i="1"/>
  <c r="H31" i="1"/>
  <c r="K31" i="1" s="1"/>
  <c r="E32" i="1"/>
  <c r="F32" i="1"/>
  <c r="G32" i="1"/>
  <c r="H32" i="1"/>
  <c r="K32" i="1" s="1"/>
  <c r="E33" i="1"/>
  <c r="F33" i="1"/>
  <c r="G33" i="1"/>
  <c r="H33" i="1"/>
  <c r="K33" i="1" s="1"/>
  <c r="E34" i="1"/>
  <c r="F34" i="1"/>
  <c r="G34" i="1"/>
  <c r="H34" i="1"/>
  <c r="K34" i="1" s="1"/>
  <c r="E35" i="1"/>
  <c r="F35" i="1"/>
  <c r="G35" i="1"/>
  <c r="H35" i="1"/>
  <c r="K35" i="1" s="1"/>
  <c r="E36" i="1"/>
  <c r="F36" i="1"/>
  <c r="G36" i="1"/>
  <c r="H36" i="1"/>
  <c r="K36" i="1" s="1"/>
  <c r="E37" i="1"/>
  <c r="F37" i="1"/>
  <c r="G37" i="1"/>
  <c r="H37" i="1"/>
  <c r="K37" i="1" s="1"/>
  <c r="E38" i="1"/>
  <c r="F38" i="1"/>
  <c r="G38" i="1"/>
  <c r="H38" i="1"/>
  <c r="K38" i="1" s="1"/>
  <c r="E39" i="1"/>
  <c r="F39" i="1"/>
  <c r="G39" i="1"/>
  <c r="H39" i="1"/>
  <c r="K39" i="1" s="1"/>
  <c r="E40" i="1"/>
  <c r="F40" i="1"/>
  <c r="G40" i="1"/>
  <c r="H40" i="1"/>
  <c r="K40" i="1" s="1"/>
  <c r="H6" i="1"/>
  <c r="K6" i="1" s="1"/>
  <c r="G6" i="1"/>
  <c r="F6" i="1"/>
  <c r="E6" i="1"/>
</calcChain>
</file>

<file path=xl/sharedStrings.xml><?xml version="1.0" encoding="utf-8"?>
<sst xmlns="http://schemas.openxmlformats.org/spreadsheetml/2006/main" count="221" uniqueCount="92">
  <si>
    <t>受付番号</t>
    <rPh sb="0" eb="2">
      <t>ウケツケ</t>
    </rPh>
    <rPh sb="2" eb="4">
      <t>バンゴウ</t>
    </rPh>
    <phoneticPr fontId="2"/>
  </si>
  <si>
    <t>支店名</t>
    <rPh sb="0" eb="3">
      <t>シテンメイ</t>
    </rPh>
    <phoneticPr fontId="2"/>
  </si>
  <si>
    <t>宿泊コード</t>
    <rPh sb="0" eb="2">
      <t>シュクハク</t>
    </rPh>
    <phoneticPr fontId="2"/>
  </si>
  <si>
    <t>都道府県名</t>
    <rPh sb="0" eb="4">
      <t>トドウフケン</t>
    </rPh>
    <rPh sb="4" eb="5">
      <t>メイ</t>
    </rPh>
    <phoneticPr fontId="2"/>
  </si>
  <si>
    <t>温泉地</t>
    <rPh sb="0" eb="2">
      <t>オンセン</t>
    </rPh>
    <rPh sb="2" eb="3">
      <t>チ</t>
    </rPh>
    <phoneticPr fontId="2"/>
  </si>
  <si>
    <t>宿泊先名</t>
    <rPh sb="0" eb="2">
      <t>シュクハク</t>
    </rPh>
    <rPh sb="2" eb="3">
      <t>サキ</t>
    </rPh>
    <rPh sb="3" eb="4">
      <t>メイ</t>
    </rPh>
    <phoneticPr fontId="2"/>
  </si>
  <si>
    <t>2名1室（1名）</t>
    <rPh sb="1" eb="2">
      <t>メイ</t>
    </rPh>
    <rPh sb="3" eb="4">
      <t>シツ</t>
    </rPh>
    <rPh sb="6" eb="7">
      <t>メイ</t>
    </rPh>
    <phoneticPr fontId="2"/>
  </si>
  <si>
    <t>対象</t>
    <rPh sb="0" eb="2">
      <t>タイショウ</t>
    </rPh>
    <phoneticPr fontId="2"/>
  </si>
  <si>
    <t>申込人数</t>
    <rPh sb="0" eb="2">
      <t>モウシコミ</t>
    </rPh>
    <rPh sb="2" eb="4">
      <t>ニンズウ</t>
    </rPh>
    <phoneticPr fontId="2"/>
  </si>
  <si>
    <t>合計金額</t>
    <rPh sb="0" eb="2">
      <t>ゴウケイ</t>
    </rPh>
    <rPh sb="2" eb="4">
      <t>キンガク</t>
    </rPh>
    <phoneticPr fontId="2"/>
  </si>
  <si>
    <t>支店一覧</t>
    <rPh sb="0" eb="2">
      <t>シテン</t>
    </rPh>
    <rPh sb="2" eb="4">
      <t>イチラン</t>
    </rPh>
    <phoneticPr fontId="2"/>
  </si>
  <si>
    <t>東京支店</t>
    <rPh sb="0" eb="2">
      <t>トウキョウ</t>
    </rPh>
    <rPh sb="2" eb="4">
      <t>シテン</t>
    </rPh>
    <phoneticPr fontId="2"/>
  </si>
  <si>
    <t>新橋支店</t>
    <rPh sb="0" eb="2">
      <t>シンバシ</t>
    </rPh>
    <rPh sb="2" eb="4">
      <t>シテン</t>
    </rPh>
    <phoneticPr fontId="2"/>
  </si>
  <si>
    <t>品川支店</t>
    <rPh sb="0" eb="2">
      <t>シナガワ</t>
    </rPh>
    <rPh sb="2" eb="4">
      <t>シテン</t>
    </rPh>
    <phoneticPr fontId="2"/>
  </si>
  <si>
    <t>川崎支店</t>
    <rPh sb="0" eb="2">
      <t>カワサキ</t>
    </rPh>
    <rPh sb="2" eb="4">
      <t>シテン</t>
    </rPh>
    <phoneticPr fontId="2"/>
  </si>
  <si>
    <t>横浜支店</t>
    <rPh sb="0" eb="2">
      <t>ヨコハマ</t>
    </rPh>
    <rPh sb="2" eb="4">
      <t>シテン</t>
    </rPh>
    <phoneticPr fontId="2"/>
  </si>
  <si>
    <t>宿泊先リスト</t>
    <rPh sb="0" eb="2">
      <t>シュクハク</t>
    </rPh>
    <rPh sb="2" eb="3">
      <t>サキ</t>
    </rPh>
    <phoneticPr fontId="2"/>
  </si>
  <si>
    <t>I-011</t>
    <phoneticPr fontId="2"/>
  </si>
  <si>
    <t>I-021</t>
    <phoneticPr fontId="2"/>
  </si>
  <si>
    <t>I-022</t>
    <phoneticPr fontId="2"/>
  </si>
  <si>
    <t>K-011</t>
    <phoneticPr fontId="2"/>
  </si>
  <si>
    <t>K-012</t>
    <phoneticPr fontId="2"/>
  </si>
  <si>
    <t>K-021</t>
    <phoneticPr fontId="2"/>
  </si>
  <si>
    <t>K-022</t>
    <phoneticPr fontId="2"/>
  </si>
  <si>
    <t>S-011</t>
    <phoneticPr fontId="2"/>
  </si>
  <si>
    <t>S-021</t>
    <phoneticPr fontId="2"/>
  </si>
  <si>
    <t>S-022</t>
    <phoneticPr fontId="2"/>
  </si>
  <si>
    <t>N-011</t>
    <phoneticPr fontId="2"/>
  </si>
  <si>
    <t>N-012</t>
  </si>
  <si>
    <t>N-013</t>
  </si>
  <si>
    <t>石川</t>
    <rPh sb="0" eb="2">
      <t>イシカワ</t>
    </rPh>
    <phoneticPr fontId="2"/>
  </si>
  <si>
    <t>神奈川</t>
    <rPh sb="0" eb="3">
      <t>カナガワ</t>
    </rPh>
    <phoneticPr fontId="2"/>
  </si>
  <si>
    <t>静岡</t>
    <rPh sb="0" eb="2">
      <t>シズオカ</t>
    </rPh>
    <phoneticPr fontId="2"/>
  </si>
  <si>
    <t>長野</t>
    <rPh sb="0" eb="2">
      <t>ナガノ</t>
    </rPh>
    <phoneticPr fontId="2"/>
  </si>
  <si>
    <t>山代温泉</t>
    <rPh sb="0" eb="4">
      <t>ヤマシロオンセン</t>
    </rPh>
    <phoneticPr fontId="2"/>
  </si>
  <si>
    <t>和倉温泉</t>
    <rPh sb="0" eb="4">
      <t>ワクラオンセン</t>
    </rPh>
    <phoneticPr fontId="2"/>
  </si>
  <si>
    <t>箱根温泉</t>
    <rPh sb="0" eb="2">
      <t>ハコネ</t>
    </rPh>
    <rPh sb="2" eb="4">
      <t>オンセン</t>
    </rPh>
    <phoneticPr fontId="2"/>
  </si>
  <si>
    <t>湯河原温泉</t>
    <rPh sb="0" eb="3">
      <t>ユガワラ</t>
    </rPh>
    <rPh sb="3" eb="5">
      <t>オンセン</t>
    </rPh>
    <phoneticPr fontId="2"/>
  </si>
  <si>
    <t>河津温泉</t>
    <rPh sb="0" eb="2">
      <t>カワズ</t>
    </rPh>
    <rPh sb="2" eb="4">
      <t>オンセン</t>
    </rPh>
    <phoneticPr fontId="2"/>
  </si>
  <si>
    <t>修善寺温泉</t>
    <rPh sb="0" eb="3">
      <t>シュゼンジ</t>
    </rPh>
    <rPh sb="3" eb="5">
      <t>オンセン</t>
    </rPh>
    <phoneticPr fontId="2"/>
  </si>
  <si>
    <t>野沢温泉</t>
    <rPh sb="0" eb="4">
      <t>ノザワオンセン</t>
    </rPh>
    <phoneticPr fontId="2"/>
  </si>
  <si>
    <t>ホテルやましろの湯</t>
    <rPh sb="8" eb="9">
      <t>ユ</t>
    </rPh>
    <phoneticPr fontId="2"/>
  </si>
  <si>
    <t>ホテルのと</t>
    <phoneticPr fontId="2"/>
  </si>
  <si>
    <t>海しまむら亭</t>
    <rPh sb="0" eb="1">
      <t>ウミ</t>
    </rPh>
    <rPh sb="5" eb="6">
      <t>テイ</t>
    </rPh>
    <phoneticPr fontId="2"/>
  </si>
  <si>
    <t>箱根湯本館</t>
    <rPh sb="0" eb="4">
      <t>ハコネユモト</t>
    </rPh>
    <rPh sb="4" eb="5">
      <t>カン</t>
    </rPh>
    <phoneticPr fontId="2"/>
  </si>
  <si>
    <t>旅館はな</t>
    <rPh sb="0" eb="2">
      <t>リョカン</t>
    </rPh>
    <phoneticPr fontId="2"/>
  </si>
  <si>
    <t>旅館ほたるの郷</t>
    <rPh sb="0" eb="2">
      <t>リョカン</t>
    </rPh>
    <rPh sb="6" eb="7">
      <t>ゴウ</t>
    </rPh>
    <phoneticPr fontId="2"/>
  </si>
  <si>
    <t>ます田屋</t>
    <rPh sb="2" eb="3">
      <t>タ</t>
    </rPh>
    <rPh sb="3" eb="4">
      <t>ヤ</t>
    </rPh>
    <phoneticPr fontId="2"/>
  </si>
  <si>
    <t>お宿ととや</t>
    <rPh sb="1" eb="2">
      <t>ヤド</t>
    </rPh>
    <phoneticPr fontId="2"/>
  </si>
  <si>
    <t>お宿花小路</t>
    <rPh sb="1" eb="2">
      <t>ヤド</t>
    </rPh>
    <rPh sb="2" eb="5">
      <t>ハナコウジ</t>
    </rPh>
    <phoneticPr fontId="2"/>
  </si>
  <si>
    <t>旅館つつじ</t>
    <rPh sb="0" eb="2">
      <t>リョカン</t>
    </rPh>
    <phoneticPr fontId="2"/>
  </si>
  <si>
    <t>満点星亭</t>
    <rPh sb="0" eb="2">
      <t>マンテン</t>
    </rPh>
    <rPh sb="2" eb="3">
      <t>ホシ</t>
    </rPh>
    <rPh sb="3" eb="4">
      <t>テイ</t>
    </rPh>
    <phoneticPr fontId="2"/>
  </si>
  <si>
    <t>ペンションゆたか</t>
    <phoneticPr fontId="2"/>
  </si>
  <si>
    <t>山の湯旅館</t>
    <rPh sb="0" eb="1">
      <t>ヤマ</t>
    </rPh>
    <rPh sb="2" eb="3">
      <t>ユ</t>
    </rPh>
    <rPh sb="3" eb="5">
      <t>リョカン</t>
    </rPh>
    <phoneticPr fontId="2"/>
  </si>
  <si>
    <t>I-021</t>
    <phoneticPr fontId="2"/>
  </si>
  <si>
    <t>K-012</t>
    <phoneticPr fontId="2"/>
  </si>
  <si>
    <t>N-011</t>
    <phoneticPr fontId="2"/>
  </si>
  <si>
    <t>K-022</t>
    <phoneticPr fontId="2"/>
  </si>
  <si>
    <t>I-011</t>
    <phoneticPr fontId="2"/>
  </si>
  <si>
    <t>S-011</t>
    <phoneticPr fontId="2"/>
  </si>
  <si>
    <t>S-021</t>
    <phoneticPr fontId="2"/>
  </si>
  <si>
    <t>I-021</t>
    <phoneticPr fontId="2"/>
  </si>
  <si>
    <t>N-012</t>
    <phoneticPr fontId="2"/>
  </si>
  <si>
    <t>N-013</t>
    <phoneticPr fontId="2"/>
  </si>
  <si>
    <t>I-011</t>
    <phoneticPr fontId="2"/>
  </si>
  <si>
    <t>N-012</t>
    <phoneticPr fontId="2"/>
  </si>
  <si>
    <t>I-021</t>
    <phoneticPr fontId="2"/>
  </si>
  <si>
    <t>S-021</t>
    <phoneticPr fontId="2"/>
  </si>
  <si>
    <t>I-022</t>
    <phoneticPr fontId="2"/>
  </si>
  <si>
    <t>S-022</t>
    <phoneticPr fontId="2"/>
  </si>
  <si>
    <t>K-012</t>
    <phoneticPr fontId="2"/>
  </si>
  <si>
    <t>K-022</t>
    <phoneticPr fontId="2"/>
  </si>
  <si>
    <t>N-011</t>
    <phoneticPr fontId="2"/>
  </si>
  <si>
    <t>K-021</t>
    <phoneticPr fontId="2"/>
  </si>
  <si>
    <t>I-011</t>
    <phoneticPr fontId="2"/>
  </si>
  <si>
    <t>N-012</t>
    <phoneticPr fontId="2"/>
  </si>
  <si>
    <t>学校</t>
    <rPh sb="0" eb="2">
      <t>ガッコウ</t>
    </rPh>
    <phoneticPr fontId="2"/>
  </si>
  <si>
    <t>企業</t>
    <rPh sb="0" eb="2">
      <t>キギョウ</t>
    </rPh>
    <phoneticPr fontId="2"/>
  </si>
  <si>
    <t>公共団体</t>
    <rPh sb="0" eb="2">
      <t>コウキョウ</t>
    </rPh>
    <rPh sb="2" eb="4">
      <t>ダンタイ</t>
    </rPh>
    <phoneticPr fontId="2"/>
  </si>
  <si>
    <t>山瀬　ゆかり</t>
    <rPh sb="0" eb="2">
      <t>ヤマセ</t>
    </rPh>
    <phoneticPr fontId="2"/>
  </si>
  <si>
    <t>F旅行社　品川支店</t>
    <rPh sb="1" eb="4">
      <t>リョコウシャ</t>
    </rPh>
    <rPh sb="5" eb="7">
      <t>シナガワ</t>
    </rPh>
    <rPh sb="7" eb="9">
      <t>シテン</t>
    </rPh>
    <phoneticPr fontId="2"/>
  </si>
  <si>
    <t>品川区南大井X-X</t>
    <rPh sb="0" eb="3">
      <t>シナガワク</t>
    </rPh>
    <rPh sb="3" eb="6">
      <t>ミナミオオイ</t>
    </rPh>
    <phoneticPr fontId="2"/>
  </si>
  <si>
    <t>TEL：03-3764-XXXX</t>
    <phoneticPr fontId="2"/>
  </si>
  <si>
    <t>FAX：03-3764-XXXX</t>
    <phoneticPr fontId="2"/>
  </si>
  <si>
    <t>商品のご案内</t>
    <rPh sb="0" eb="2">
      <t>ショウヒン</t>
    </rPh>
    <rPh sb="4" eb="6">
      <t>アンナイ</t>
    </rPh>
    <phoneticPr fontId="2"/>
  </si>
  <si>
    <t>拝啓　時下ますますご清祥のこととお慶び申し上げます。</t>
    <rPh sb="0" eb="2">
      <t>ハイケイ</t>
    </rPh>
    <rPh sb="3" eb="5">
      <t>ジカ</t>
    </rPh>
    <rPh sb="10" eb="12">
      <t>セイショウ</t>
    </rPh>
    <rPh sb="17" eb="18">
      <t>ヨロコ</t>
    </rPh>
    <rPh sb="19" eb="20">
      <t>モウ</t>
    </rPh>
    <rPh sb="21" eb="22">
      <t>ア</t>
    </rPh>
    <phoneticPr fontId="2"/>
  </si>
  <si>
    <t>平素はF旅行社をお引き立ていただき、誠にありがとうございます。</t>
    <rPh sb="0" eb="2">
      <t>ヘイソ</t>
    </rPh>
    <rPh sb="4" eb="7">
      <t>リョコウシャ</t>
    </rPh>
    <rPh sb="9" eb="10">
      <t>ヒ</t>
    </rPh>
    <rPh sb="11" eb="12">
      <t>タ</t>
    </rPh>
    <rPh sb="18" eb="19">
      <t>マコト</t>
    </rPh>
    <phoneticPr fontId="2"/>
  </si>
  <si>
    <t>さて、お問い合わせていただきましたご旅行について、</t>
    <rPh sb="4" eb="5">
      <t>ト</t>
    </rPh>
    <rPh sb="6" eb="7">
      <t>ア</t>
    </rPh>
    <rPh sb="18" eb="20">
      <t>リョコウ</t>
    </rPh>
    <phoneticPr fontId="2"/>
  </si>
  <si>
    <t>次のような宿泊プランをご提案申し上げます。</t>
    <rPh sb="0" eb="1">
      <t>ツギ</t>
    </rPh>
    <rPh sb="5" eb="7">
      <t>シュクハク</t>
    </rPh>
    <rPh sb="12" eb="14">
      <t>テイアン</t>
    </rPh>
    <rPh sb="14" eb="15">
      <t>モウ</t>
    </rPh>
    <rPh sb="16" eb="17">
      <t>ア</t>
    </rPh>
    <phoneticPr fontId="2"/>
  </si>
  <si>
    <t>ぜひ、ご検討ください。ご連絡をお待ち申し上げております。</t>
    <rPh sb="4" eb="6">
      <t>ケントウ</t>
    </rPh>
    <rPh sb="12" eb="14">
      <t>レンラク</t>
    </rPh>
    <rPh sb="16" eb="17">
      <t>マ</t>
    </rPh>
    <rPh sb="18" eb="19">
      <t>モウ</t>
    </rPh>
    <rPh sb="20" eb="21">
      <t>ア</t>
    </rPh>
    <phoneticPr fontId="2"/>
  </si>
  <si>
    <t>担当：</t>
    <rPh sb="0" eb="2">
      <t>タントウ</t>
    </rPh>
    <phoneticPr fontId="2"/>
  </si>
  <si>
    <t>安藤　健太</t>
    <rPh sb="0" eb="2">
      <t>アンドウ</t>
    </rPh>
    <rPh sb="3" eb="5">
      <t>ケンタ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</si>
</sst>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@&quot;　様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6" fontId="0" fillId="0" borderId="1" xfId="1" applyFont="1" applyBorder="1">
      <alignment vertical="center"/>
    </xf>
    <xf numFmtId="0" fontId="0" fillId="0" borderId="2" xfId="0" applyBorder="1">
      <alignment vertical="center"/>
    </xf>
    <xf numFmtId="6" fontId="0" fillId="0" borderId="2" xfId="1" applyFont="1" applyBorder="1">
      <alignment vertical="center"/>
    </xf>
    <xf numFmtId="0" fontId="0" fillId="0" borderId="3" xfId="0" applyBorder="1">
      <alignment vertical="center"/>
    </xf>
    <xf numFmtId="6" fontId="0" fillId="0" borderId="3" xfId="1" applyFont="1" applyBorder="1">
      <alignment vertical="center"/>
    </xf>
    <xf numFmtId="0" fontId="0" fillId="0" borderId="5" xfId="0" applyBorder="1">
      <alignment vertical="center"/>
    </xf>
    <xf numFmtId="6" fontId="0" fillId="0" borderId="5" xfId="1" applyFont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657872</xdr:colOff>
      <xdr:row>0</xdr:row>
      <xdr:rowOff>18060</xdr:rowOff>
    </xdr:from>
    <xdr:ext cx="4265911" cy="625812"/>
    <xdr:sp macro="" textlink="">
      <xdr:nvSpPr>
        <xdr:cNvPr id="2" name="正方形/長方形 1"/>
        <xdr:cNvSpPr/>
      </xdr:nvSpPr>
      <xdr:spPr>
        <a:xfrm>
          <a:off x="2505722" y="18060"/>
          <a:ext cx="4265911" cy="62581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3200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rPr>
            <a:t>団体様向け商品売上表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3.5" x14ac:dyDescent="0.15"/>
  <cols>
    <col min="2" max="2" width="10.625" customWidth="1"/>
    <col min="3" max="5" width="17.625" customWidth="1"/>
  </cols>
  <sheetData>
    <row r="1" spans="1:5" ht="17.25" x14ac:dyDescent="0.15">
      <c r="A1" s="12" t="s">
        <v>79</v>
      </c>
    </row>
    <row r="2" spans="1:5" x14ac:dyDescent="0.15">
      <c r="E2" s="13" t="s">
        <v>80</v>
      </c>
    </row>
    <row r="3" spans="1:5" x14ac:dyDescent="0.15">
      <c r="E3" t="s">
        <v>81</v>
      </c>
    </row>
    <row r="4" spans="1:5" x14ac:dyDescent="0.15">
      <c r="E4" t="s">
        <v>82</v>
      </c>
    </row>
    <row r="5" spans="1:5" x14ac:dyDescent="0.15">
      <c r="E5" t="s">
        <v>83</v>
      </c>
    </row>
    <row r="8" spans="1:5" ht="14.25" x14ac:dyDescent="0.15">
      <c r="A8" s="15" t="s">
        <v>84</v>
      </c>
      <c r="B8" s="15"/>
      <c r="C8" s="15"/>
      <c r="D8" s="15"/>
      <c r="E8" s="15"/>
    </row>
    <row r="10" spans="1:5" x14ac:dyDescent="0.15">
      <c r="A10" t="s">
        <v>85</v>
      </c>
    </row>
    <row r="11" spans="1:5" x14ac:dyDescent="0.15">
      <c r="A11" t="s">
        <v>86</v>
      </c>
    </row>
    <row r="12" spans="1:5" x14ac:dyDescent="0.15">
      <c r="A12" t="s">
        <v>87</v>
      </c>
    </row>
    <row r="13" spans="1:5" x14ac:dyDescent="0.15">
      <c r="A13" t="s">
        <v>88</v>
      </c>
    </row>
    <row r="14" spans="1:5" x14ac:dyDescent="0.15">
      <c r="A14" t="s">
        <v>89</v>
      </c>
    </row>
    <row r="16" spans="1:5" x14ac:dyDescent="0.15">
      <c r="D16" s="14" t="s">
        <v>90</v>
      </c>
      <c r="E16" t="s">
        <v>91</v>
      </c>
    </row>
    <row r="19" spans="1:5" x14ac:dyDescent="0.15">
      <c r="A19" s="3" t="s">
        <v>2</v>
      </c>
      <c r="B19" s="3" t="s">
        <v>3</v>
      </c>
      <c r="C19" s="3" t="s">
        <v>4</v>
      </c>
      <c r="D19" s="3" t="s">
        <v>5</v>
      </c>
      <c r="E19" s="3" t="s">
        <v>6</v>
      </c>
    </row>
    <row r="20" spans="1:5" x14ac:dyDescent="0.15">
      <c r="A20" s="1" t="s">
        <v>17</v>
      </c>
      <c r="B20" s="1" t="s">
        <v>30</v>
      </c>
      <c r="C20" s="1" t="s">
        <v>34</v>
      </c>
      <c r="D20" s="1" t="s">
        <v>41</v>
      </c>
      <c r="E20" s="4">
        <v>18500</v>
      </c>
    </row>
    <row r="21" spans="1:5" x14ac:dyDescent="0.15">
      <c r="A21" s="1" t="s">
        <v>18</v>
      </c>
      <c r="B21" s="1" t="s">
        <v>30</v>
      </c>
      <c r="C21" s="1" t="s">
        <v>35</v>
      </c>
      <c r="D21" s="1" t="s">
        <v>42</v>
      </c>
      <c r="E21" s="4">
        <v>17000</v>
      </c>
    </row>
    <row r="22" spans="1:5" x14ac:dyDescent="0.15">
      <c r="A22" s="1" t="s">
        <v>19</v>
      </c>
      <c r="B22" s="1" t="s">
        <v>30</v>
      </c>
      <c r="C22" s="1" t="s">
        <v>35</v>
      </c>
      <c r="D22" s="1" t="s">
        <v>43</v>
      </c>
      <c r="E22" s="4">
        <v>14800</v>
      </c>
    </row>
    <row r="23" spans="1:5" x14ac:dyDescent="0.15">
      <c r="A23" s="1" t="s">
        <v>27</v>
      </c>
      <c r="B23" s="1" t="s">
        <v>33</v>
      </c>
      <c r="C23" s="1" t="s">
        <v>40</v>
      </c>
      <c r="D23" s="1" t="s">
        <v>51</v>
      </c>
      <c r="E23" s="4">
        <v>17500</v>
      </c>
    </row>
    <row r="24" spans="1:5" x14ac:dyDescent="0.15">
      <c r="A24" s="1" t="s">
        <v>28</v>
      </c>
      <c r="B24" s="1" t="s">
        <v>33</v>
      </c>
      <c r="C24" s="1" t="s">
        <v>40</v>
      </c>
      <c r="D24" s="1" t="s">
        <v>52</v>
      </c>
      <c r="E24" s="4">
        <v>17000</v>
      </c>
    </row>
    <row r="25" spans="1:5" x14ac:dyDescent="0.15">
      <c r="A25" s="1" t="s">
        <v>29</v>
      </c>
      <c r="B25" s="1" t="s">
        <v>33</v>
      </c>
      <c r="C25" s="1" t="s">
        <v>40</v>
      </c>
      <c r="D25" s="1" t="s">
        <v>53</v>
      </c>
      <c r="E25" s="4">
        <v>16000</v>
      </c>
    </row>
  </sheetData>
  <mergeCells count="1">
    <mergeCell ref="A8:E8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40"/>
  <sheetViews>
    <sheetView workbookViewId="0"/>
  </sheetViews>
  <sheetFormatPr defaultRowHeight="13.5" x14ac:dyDescent="0.15"/>
  <cols>
    <col min="1" max="1" width="2.625" customWidth="1"/>
    <col min="3" max="3" width="12.625" customWidth="1"/>
    <col min="4" max="4" width="10.625" customWidth="1"/>
    <col min="5" max="5" width="11.875" bestFit="1" customWidth="1"/>
    <col min="6" max="6" width="12.625" customWidth="1"/>
    <col min="7" max="7" width="18.625" customWidth="1"/>
    <col min="8" max="8" width="13.625" customWidth="1"/>
    <col min="10" max="11" width="9.75" bestFit="1" customWidth="1"/>
  </cols>
  <sheetData>
    <row r="5" spans="2:11" ht="14.25" thickBot="1" x14ac:dyDescent="0.2">
      <c r="B5" s="11" t="s">
        <v>0</v>
      </c>
      <c r="C5" s="11" t="s">
        <v>1</v>
      </c>
      <c r="D5" s="11" t="s">
        <v>2</v>
      </c>
      <c r="E5" s="11" t="s">
        <v>3</v>
      </c>
      <c r="F5" s="11" t="s">
        <v>4</v>
      </c>
      <c r="G5" s="11" t="s">
        <v>5</v>
      </c>
      <c r="H5" s="11" t="s">
        <v>6</v>
      </c>
      <c r="I5" s="11" t="s">
        <v>7</v>
      </c>
      <c r="J5" s="11" t="s">
        <v>8</v>
      </c>
      <c r="K5" s="11" t="s">
        <v>9</v>
      </c>
    </row>
    <row r="6" spans="2:11" ht="14.25" thickTop="1" x14ac:dyDescent="0.15">
      <c r="B6" s="9">
        <v>1500</v>
      </c>
      <c r="C6" s="9" t="s">
        <v>11</v>
      </c>
      <c r="D6" s="9" t="s">
        <v>54</v>
      </c>
      <c r="E6" s="9" t="str">
        <f>IF($D6="","",VLOOKUP($D6,宿泊先リスト!$A$4:$E$16,2,FALSE))</f>
        <v>石川</v>
      </c>
      <c r="F6" s="9" t="str">
        <f>IF($D6="","",VLOOKUP($D6,宿泊先リスト!$A$4:$E$16,3,FALSE))</f>
        <v>和倉温泉</v>
      </c>
      <c r="G6" s="9" t="str">
        <f>IF($D6="","",VLOOKUP($D6,宿泊先リスト!$A$4:$E$16,4,FALSE))</f>
        <v>ホテルのと</v>
      </c>
      <c r="H6" s="10">
        <f>IF($D6="","",VLOOKUP($D6,宿泊先リスト!$A$4:$E$16,5,FALSE))</f>
        <v>17000</v>
      </c>
      <c r="I6" s="9" t="s">
        <v>76</v>
      </c>
      <c r="J6" s="9">
        <v>26</v>
      </c>
      <c r="K6" s="10">
        <f>IF(D6="","",H6*J6)</f>
        <v>442000</v>
      </c>
    </row>
    <row r="7" spans="2:11" x14ac:dyDescent="0.15">
      <c r="B7" s="5">
        <v>1501</v>
      </c>
      <c r="C7" s="5" t="s">
        <v>14</v>
      </c>
      <c r="D7" s="5" t="s">
        <v>55</v>
      </c>
      <c r="E7" s="5" t="str">
        <f>IF($D7="","",VLOOKUP($D7,宿泊先リスト!$A$4:$E$16,2,FALSE))</f>
        <v>神奈川</v>
      </c>
      <c r="F7" s="5" t="str">
        <f>IF($D7="","",VLOOKUP($D7,宿泊先リスト!$A$4:$E$16,3,FALSE))</f>
        <v>箱根温泉</v>
      </c>
      <c r="G7" s="5" t="str">
        <f>IF($D7="","",VLOOKUP($D7,宿泊先リスト!$A$4:$E$16,4,FALSE))</f>
        <v>旅館はな</v>
      </c>
      <c r="H7" s="6">
        <f>IF($D7="","",VLOOKUP($D7,宿泊先リスト!$A$4:$E$16,5,FALSE))</f>
        <v>13500</v>
      </c>
      <c r="I7" s="5" t="s">
        <v>77</v>
      </c>
      <c r="J7" s="5">
        <v>22</v>
      </c>
      <c r="K7" s="6">
        <f t="shared" ref="K7:K40" si="0">IF(D7="","",H7*J7)</f>
        <v>297000</v>
      </c>
    </row>
    <row r="8" spans="2:11" x14ac:dyDescent="0.15">
      <c r="B8" s="5">
        <v>1502</v>
      </c>
      <c r="C8" s="5" t="s">
        <v>13</v>
      </c>
      <c r="D8" s="5" t="s">
        <v>20</v>
      </c>
      <c r="E8" s="5" t="str">
        <f>IF($D8="","",VLOOKUP($D8,宿泊先リスト!$A$4:$E$16,2,FALSE))</f>
        <v>神奈川</v>
      </c>
      <c r="F8" s="5" t="str">
        <f>IF($D8="","",VLOOKUP($D8,宿泊先リスト!$A$4:$E$16,3,FALSE))</f>
        <v>箱根温泉</v>
      </c>
      <c r="G8" s="5" t="str">
        <f>IF($D8="","",VLOOKUP($D8,宿泊先リスト!$A$4:$E$16,4,FALSE))</f>
        <v>箱根湯本館</v>
      </c>
      <c r="H8" s="6">
        <f>IF($D8="","",VLOOKUP($D8,宿泊先リスト!$A$4:$E$16,5,FALSE))</f>
        <v>16000</v>
      </c>
      <c r="I8" s="5" t="s">
        <v>77</v>
      </c>
      <c r="J8" s="5">
        <v>26</v>
      </c>
      <c r="K8" s="6">
        <f t="shared" si="0"/>
        <v>416000</v>
      </c>
    </row>
    <row r="9" spans="2:11" x14ac:dyDescent="0.15">
      <c r="B9" s="5">
        <v>1503</v>
      </c>
      <c r="C9" s="5" t="s">
        <v>12</v>
      </c>
      <c r="D9" s="5" t="s">
        <v>56</v>
      </c>
      <c r="E9" s="5" t="str">
        <f>IF($D9="","",VLOOKUP($D9,宿泊先リスト!$A$4:$E$16,2,FALSE))</f>
        <v>長野</v>
      </c>
      <c r="F9" s="5" t="str">
        <f>IF($D9="","",VLOOKUP($D9,宿泊先リスト!$A$4:$E$16,3,FALSE))</f>
        <v>野沢温泉</v>
      </c>
      <c r="G9" s="5" t="str">
        <f>IF($D9="","",VLOOKUP($D9,宿泊先リスト!$A$4:$E$16,4,FALSE))</f>
        <v>満点星亭</v>
      </c>
      <c r="H9" s="6">
        <f>IF($D9="","",VLOOKUP($D9,宿泊先リスト!$A$4:$E$16,5,FALSE))</f>
        <v>17500</v>
      </c>
      <c r="I9" s="5" t="s">
        <v>78</v>
      </c>
      <c r="J9" s="5">
        <v>20</v>
      </c>
      <c r="K9" s="6">
        <f t="shared" si="0"/>
        <v>350000</v>
      </c>
    </row>
    <row r="10" spans="2:11" x14ac:dyDescent="0.15">
      <c r="B10" s="5">
        <v>1504</v>
      </c>
      <c r="C10" s="5" t="s">
        <v>13</v>
      </c>
      <c r="D10" s="5" t="s">
        <v>57</v>
      </c>
      <c r="E10" s="5" t="str">
        <f>IF($D10="","",VLOOKUP($D10,宿泊先リスト!$A$4:$E$16,2,FALSE))</f>
        <v>神奈川</v>
      </c>
      <c r="F10" s="5" t="str">
        <f>IF($D10="","",VLOOKUP($D10,宿泊先リスト!$A$4:$E$16,3,FALSE))</f>
        <v>湯河原温泉</v>
      </c>
      <c r="G10" s="5" t="str">
        <f>IF($D10="","",VLOOKUP($D10,宿泊先リスト!$A$4:$E$16,4,FALSE))</f>
        <v>ます田屋</v>
      </c>
      <c r="H10" s="6">
        <f>IF($D10="","",VLOOKUP($D10,宿泊先リスト!$A$4:$E$16,5,FALSE))</f>
        <v>14500</v>
      </c>
      <c r="I10" s="5" t="s">
        <v>78</v>
      </c>
      <c r="J10" s="5">
        <v>14</v>
      </c>
      <c r="K10" s="6">
        <f t="shared" si="0"/>
        <v>203000</v>
      </c>
    </row>
    <row r="11" spans="2:11" x14ac:dyDescent="0.15">
      <c r="B11" s="5">
        <v>1505</v>
      </c>
      <c r="C11" s="5" t="s">
        <v>12</v>
      </c>
      <c r="D11" s="5" t="s">
        <v>57</v>
      </c>
      <c r="E11" s="5" t="str">
        <f>IF($D11="","",VLOOKUP($D11,宿泊先リスト!$A$4:$E$16,2,FALSE))</f>
        <v>神奈川</v>
      </c>
      <c r="F11" s="5" t="str">
        <f>IF($D11="","",VLOOKUP($D11,宿泊先リスト!$A$4:$E$16,3,FALSE))</f>
        <v>湯河原温泉</v>
      </c>
      <c r="G11" s="5" t="str">
        <f>IF($D11="","",VLOOKUP($D11,宿泊先リスト!$A$4:$E$16,4,FALSE))</f>
        <v>ます田屋</v>
      </c>
      <c r="H11" s="6">
        <f>IF($D11="","",VLOOKUP($D11,宿泊先リスト!$A$4:$E$16,5,FALSE))</f>
        <v>14500</v>
      </c>
      <c r="I11" s="5" t="s">
        <v>77</v>
      </c>
      <c r="J11" s="5">
        <v>18</v>
      </c>
      <c r="K11" s="6">
        <f t="shared" si="0"/>
        <v>261000</v>
      </c>
    </row>
    <row r="12" spans="2:11" x14ac:dyDescent="0.15">
      <c r="B12" s="5">
        <v>1506</v>
      </c>
      <c r="C12" s="5" t="s">
        <v>15</v>
      </c>
      <c r="D12" s="5" t="s">
        <v>58</v>
      </c>
      <c r="E12" s="5" t="str">
        <f>IF($D12="","",VLOOKUP($D12,宿泊先リスト!$A$4:$E$16,2,FALSE))</f>
        <v>石川</v>
      </c>
      <c r="F12" s="5" t="str">
        <f>IF($D12="","",VLOOKUP($D12,宿泊先リスト!$A$4:$E$16,3,FALSE))</f>
        <v>山代温泉</v>
      </c>
      <c r="G12" s="5" t="str">
        <f>IF($D12="","",VLOOKUP($D12,宿泊先リスト!$A$4:$E$16,4,FALSE))</f>
        <v>ホテルやましろの湯</v>
      </c>
      <c r="H12" s="6">
        <f>IF($D12="","",VLOOKUP($D12,宿泊先リスト!$A$4:$E$16,5,FALSE))</f>
        <v>18500</v>
      </c>
      <c r="I12" s="5" t="s">
        <v>77</v>
      </c>
      <c r="J12" s="5">
        <v>12</v>
      </c>
      <c r="K12" s="6">
        <f t="shared" si="0"/>
        <v>222000</v>
      </c>
    </row>
    <row r="13" spans="2:11" x14ac:dyDescent="0.15">
      <c r="B13" s="5">
        <v>1507</v>
      </c>
      <c r="C13" s="5" t="s">
        <v>15</v>
      </c>
      <c r="D13" s="5" t="s">
        <v>59</v>
      </c>
      <c r="E13" s="5" t="str">
        <f>IF($D13="","",VLOOKUP($D13,宿泊先リスト!$A$4:$E$16,2,FALSE))</f>
        <v>静岡</v>
      </c>
      <c r="F13" s="5" t="str">
        <f>IF($D13="","",VLOOKUP($D13,宿泊先リスト!$A$4:$E$16,3,FALSE))</f>
        <v>河津温泉</v>
      </c>
      <c r="G13" s="5" t="str">
        <f>IF($D13="","",VLOOKUP($D13,宿泊先リスト!$A$4:$E$16,4,FALSE))</f>
        <v>お宿ととや</v>
      </c>
      <c r="H13" s="6">
        <f>IF($D13="","",VLOOKUP($D13,宿泊先リスト!$A$4:$E$16,5,FALSE))</f>
        <v>16000</v>
      </c>
      <c r="I13" s="5" t="s">
        <v>77</v>
      </c>
      <c r="J13" s="5">
        <v>20</v>
      </c>
      <c r="K13" s="6">
        <f t="shared" si="0"/>
        <v>320000</v>
      </c>
    </row>
    <row r="14" spans="2:11" x14ac:dyDescent="0.15">
      <c r="B14" s="5">
        <v>1508</v>
      </c>
      <c r="C14" s="5" t="s">
        <v>15</v>
      </c>
      <c r="D14" s="5" t="s">
        <v>60</v>
      </c>
      <c r="E14" s="5" t="str">
        <f>IF($D14="","",VLOOKUP($D14,宿泊先リスト!$A$4:$E$16,2,FALSE))</f>
        <v>静岡</v>
      </c>
      <c r="F14" s="5" t="str">
        <f>IF($D14="","",VLOOKUP($D14,宿泊先リスト!$A$4:$E$16,3,FALSE))</f>
        <v>修善寺温泉</v>
      </c>
      <c r="G14" s="5" t="str">
        <f>IF($D14="","",VLOOKUP($D14,宿泊先リスト!$A$4:$E$16,4,FALSE))</f>
        <v>お宿花小路</v>
      </c>
      <c r="H14" s="6">
        <f>IF($D14="","",VLOOKUP($D14,宿泊先リスト!$A$4:$E$16,5,FALSE))</f>
        <v>14500</v>
      </c>
      <c r="I14" s="5" t="s">
        <v>76</v>
      </c>
      <c r="J14" s="5">
        <v>24</v>
      </c>
      <c r="K14" s="6">
        <f t="shared" si="0"/>
        <v>348000</v>
      </c>
    </row>
    <row r="15" spans="2:11" x14ac:dyDescent="0.15">
      <c r="B15" s="5">
        <v>1509</v>
      </c>
      <c r="C15" s="5" t="s">
        <v>11</v>
      </c>
      <c r="D15" s="5" t="s">
        <v>61</v>
      </c>
      <c r="E15" s="5" t="str">
        <f>IF($D15="","",VLOOKUP($D15,宿泊先リスト!$A$4:$E$16,2,FALSE))</f>
        <v>石川</v>
      </c>
      <c r="F15" s="5" t="str">
        <f>IF($D15="","",VLOOKUP($D15,宿泊先リスト!$A$4:$E$16,3,FALSE))</f>
        <v>和倉温泉</v>
      </c>
      <c r="G15" s="5" t="str">
        <f>IF($D15="","",VLOOKUP($D15,宿泊先リスト!$A$4:$E$16,4,FALSE))</f>
        <v>ホテルのと</v>
      </c>
      <c r="H15" s="6">
        <f>IF($D15="","",VLOOKUP($D15,宿泊先リスト!$A$4:$E$16,5,FALSE))</f>
        <v>17000</v>
      </c>
      <c r="I15" s="5" t="s">
        <v>77</v>
      </c>
      <c r="J15" s="5">
        <v>14</v>
      </c>
      <c r="K15" s="6">
        <f t="shared" si="0"/>
        <v>238000</v>
      </c>
    </row>
    <row r="16" spans="2:11" x14ac:dyDescent="0.15">
      <c r="B16" s="5">
        <v>1510</v>
      </c>
      <c r="C16" s="5" t="s">
        <v>11</v>
      </c>
      <c r="D16" s="5" t="s">
        <v>62</v>
      </c>
      <c r="E16" s="5" t="str">
        <f>IF($D16="","",VLOOKUP($D16,宿泊先リスト!$A$4:$E$16,2,FALSE))</f>
        <v>長野</v>
      </c>
      <c r="F16" s="5" t="str">
        <f>IF($D16="","",VLOOKUP($D16,宿泊先リスト!$A$4:$E$16,3,FALSE))</f>
        <v>野沢温泉</v>
      </c>
      <c r="G16" s="5" t="str">
        <f>IF($D16="","",VLOOKUP($D16,宿泊先リスト!$A$4:$E$16,4,FALSE))</f>
        <v>ペンションゆたか</v>
      </c>
      <c r="H16" s="6">
        <f>IF($D16="","",VLOOKUP($D16,宿泊先リスト!$A$4:$E$16,5,FALSE))</f>
        <v>17000</v>
      </c>
      <c r="I16" s="5" t="s">
        <v>78</v>
      </c>
      <c r="J16" s="5">
        <v>26</v>
      </c>
      <c r="K16" s="6">
        <f t="shared" si="0"/>
        <v>442000</v>
      </c>
    </row>
    <row r="17" spans="2:11" x14ac:dyDescent="0.15">
      <c r="B17" s="5">
        <v>1511</v>
      </c>
      <c r="C17" s="5" t="s">
        <v>13</v>
      </c>
      <c r="D17" s="5" t="s">
        <v>62</v>
      </c>
      <c r="E17" s="5" t="str">
        <f>IF($D17="","",VLOOKUP($D17,宿泊先リスト!$A$4:$E$16,2,FALSE))</f>
        <v>長野</v>
      </c>
      <c r="F17" s="5" t="str">
        <f>IF($D17="","",VLOOKUP($D17,宿泊先リスト!$A$4:$E$16,3,FALSE))</f>
        <v>野沢温泉</v>
      </c>
      <c r="G17" s="5" t="str">
        <f>IF($D17="","",VLOOKUP($D17,宿泊先リスト!$A$4:$E$16,4,FALSE))</f>
        <v>ペンションゆたか</v>
      </c>
      <c r="H17" s="6">
        <f>IF($D17="","",VLOOKUP($D17,宿泊先リスト!$A$4:$E$16,5,FALSE))</f>
        <v>17000</v>
      </c>
      <c r="I17" s="5" t="s">
        <v>78</v>
      </c>
      <c r="J17" s="5">
        <v>30</v>
      </c>
      <c r="K17" s="6">
        <f t="shared" si="0"/>
        <v>510000</v>
      </c>
    </row>
    <row r="18" spans="2:11" x14ac:dyDescent="0.15">
      <c r="B18" s="5">
        <v>1512</v>
      </c>
      <c r="C18" s="5" t="s">
        <v>12</v>
      </c>
      <c r="D18" s="5" t="s">
        <v>63</v>
      </c>
      <c r="E18" s="5" t="str">
        <f>IF($D18="","",VLOOKUP($D18,宿泊先リスト!$A$4:$E$16,2,FALSE))</f>
        <v>長野</v>
      </c>
      <c r="F18" s="5" t="str">
        <f>IF($D18="","",VLOOKUP($D18,宿泊先リスト!$A$4:$E$16,3,FALSE))</f>
        <v>野沢温泉</v>
      </c>
      <c r="G18" s="5" t="str">
        <f>IF($D18="","",VLOOKUP($D18,宿泊先リスト!$A$4:$E$16,4,FALSE))</f>
        <v>山の湯旅館</v>
      </c>
      <c r="H18" s="6">
        <f>IF($D18="","",VLOOKUP($D18,宿泊先リスト!$A$4:$E$16,5,FALSE))</f>
        <v>16000</v>
      </c>
      <c r="I18" s="5" t="s">
        <v>77</v>
      </c>
      <c r="J18" s="5">
        <v>18</v>
      </c>
      <c r="K18" s="6">
        <f t="shared" si="0"/>
        <v>288000</v>
      </c>
    </row>
    <row r="19" spans="2:11" x14ac:dyDescent="0.15">
      <c r="B19" s="5">
        <v>1513</v>
      </c>
      <c r="C19" s="5" t="s">
        <v>14</v>
      </c>
      <c r="D19" s="5" t="s">
        <v>64</v>
      </c>
      <c r="E19" s="5" t="str">
        <f>IF($D19="","",VLOOKUP($D19,宿泊先リスト!$A$4:$E$16,2,FALSE))</f>
        <v>石川</v>
      </c>
      <c r="F19" s="5" t="str">
        <f>IF($D19="","",VLOOKUP($D19,宿泊先リスト!$A$4:$E$16,3,FALSE))</f>
        <v>山代温泉</v>
      </c>
      <c r="G19" s="5" t="str">
        <f>IF($D19="","",VLOOKUP($D19,宿泊先リスト!$A$4:$E$16,4,FALSE))</f>
        <v>ホテルやましろの湯</v>
      </c>
      <c r="H19" s="6">
        <f>IF($D19="","",VLOOKUP($D19,宿泊先リスト!$A$4:$E$16,5,FALSE))</f>
        <v>18500</v>
      </c>
      <c r="I19" s="5" t="s">
        <v>77</v>
      </c>
      <c r="J19" s="5">
        <v>10</v>
      </c>
      <c r="K19" s="6">
        <f t="shared" si="0"/>
        <v>185000</v>
      </c>
    </row>
    <row r="20" spans="2:11" x14ac:dyDescent="0.15">
      <c r="B20" s="5">
        <v>1514</v>
      </c>
      <c r="C20" s="5" t="s">
        <v>13</v>
      </c>
      <c r="D20" s="5" t="s">
        <v>24</v>
      </c>
      <c r="E20" s="5" t="str">
        <f>IF($D20="","",VLOOKUP($D20,宿泊先リスト!$A$4:$E$16,2,FALSE))</f>
        <v>静岡</v>
      </c>
      <c r="F20" s="5" t="str">
        <f>IF($D20="","",VLOOKUP($D20,宿泊先リスト!$A$4:$E$16,3,FALSE))</f>
        <v>河津温泉</v>
      </c>
      <c r="G20" s="5" t="str">
        <f>IF($D20="","",VLOOKUP($D20,宿泊先リスト!$A$4:$E$16,4,FALSE))</f>
        <v>お宿ととや</v>
      </c>
      <c r="H20" s="6">
        <f>IF($D20="","",VLOOKUP($D20,宿泊先リスト!$A$4:$E$16,5,FALSE))</f>
        <v>16000</v>
      </c>
      <c r="I20" s="5" t="s">
        <v>77</v>
      </c>
      <c r="J20" s="5">
        <v>22</v>
      </c>
      <c r="K20" s="6">
        <f t="shared" si="0"/>
        <v>352000</v>
      </c>
    </row>
    <row r="21" spans="2:11" x14ac:dyDescent="0.15">
      <c r="B21" s="5">
        <v>1515</v>
      </c>
      <c r="C21" s="5" t="s">
        <v>11</v>
      </c>
      <c r="D21" s="5" t="s">
        <v>24</v>
      </c>
      <c r="E21" s="5" t="str">
        <f>IF($D21="","",VLOOKUP($D21,宿泊先リスト!$A$4:$E$16,2,FALSE))</f>
        <v>静岡</v>
      </c>
      <c r="F21" s="5" t="str">
        <f>IF($D21="","",VLOOKUP($D21,宿泊先リスト!$A$4:$E$16,3,FALSE))</f>
        <v>河津温泉</v>
      </c>
      <c r="G21" s="5" t="str">
        <f>IF($D21="","",VLOOKUP($D21,宿泊先リスト!$A$4:$E$16,4,FALSE))</f>
        <v>お宿ととや</v>
      </c>
      <c r="H21" s="6">
        <f>IF($D21="","",VLOOKUP($D21,宿泊先リスト!$A$4:$E$16,5,FALSE))</f>
        <v>16000</v>
      </c>
      <c r="I21" s="5" t="s">
        <v>77</v>
      </c>
      <c r="J21" s="5">
        <v>20</v>
      </c>
      <c r="K21" s="6">
        <f t="shared" si="0"/>
        <v>320000</v>
      </c>
    </row>
    <row r="22" spans="2:11" x14ac:dyDescent="0.15">
      <c r="B22" s="5">
        <v>1516</v>
      </c>
      <c r="C22" s="5" t="s">
        <v>13</v>
      </c>
      <c r="D22" s="5" t="s">
        <v>65</v>
      </c>
      <c r="E22" s="5" t="str">
        <f>IF($D22="","",VLOOKUP($D22,宿泊先リスト!$A$4:$E$16,2,FALSE))</f>
        <v>長野</v>
      </c>
      <c r="F22" s="5" t="str">
        <f>IF($D22="","",VLOOKUP($D22,宿泊先リスト!$A$4:$E$16,3,FALSE))</f>
        <v>野沢温泉</v>
      </c>
      <c r="G22" s="5" t="str">
        <f>IF($D22="","",VLOOKUP($D22,宿泊先リスト!$A$4:$E$16,4,FALSE))</f>
        <v>ペンションゆたか</v>
      </c>
      <c r="H22" s="6">
        <f>IF($D22="","",VLOOKUP($D22,宿泊先リスト!$A$4:$E$16,5,FALSE))</f>
        <v>17000</v>
      </c>
      <c r="I22" s="5" t="s">
        <v>76</v>
      </c>
      <c r="J22" s="5">
        <v>22</v>
      </c>
      <c r="K22" s="6">
        <f t="shared" si="0"/>
        <v>374000</v>
      </c>
    </row>
    <row r="23" spans="2:11" x14ac:dyDescent="0.15">
      <c r="B23" s="5">
        <v>1517</v>
      </c>
      <c r="C23" s="5" t="s">
        <v>15</v>
      </c>
      <c r="D23" s="5" t="s">
        <v>66</v>
      </c>
      <c r="E23" s="5" t="str">
        <f>IF($D23="","",VLOOKUP($D23,宿泊先リスト!$A$4:$E$16,2,FALSE))</f>
        <v>石川</v>
      </c>
      <c r="F23" s="5" t="str">
        <f>IF($D23="","",VLOOKUP($D23,宿泊先リスト!$A$4:$E$16,3,FALSE))</f>
        <v>和倉温泉</v>
      </c>
      <c r="G23" s="5" t="str">
        <f>IF($D23="","",VLOOKUP($D23,宿泊先リスト!$A$4:$E$16,4,FALSE))</f>
        <v>ホテルのと</v>
      </c>
      <c r="H23" s="6">
        <f>IF($D23="","",VLOOKUP($D23,宿泊先リスト!$A$4:$E$16,5,FALSE))</f>
        <v>17000</v>
      </c>
      <c r="I23" s="5" t="s">
        <v>77</v>
      </c>
      <c r="J23" s="5">
        <v>12</v>
      </c>
      <c r="K23" s="6">
        <f t="shared" si="0"/>
        <v>204000</v>
      </c>
    </row>
    <row r="24" spans="2:11" x14ac:dyDescent="0.15">
      <c r="B24" s="5">
        <v>1518</v>
      </c>
      <c r="C24" s="5" t="s">
        <v>15</v>
      </c>
      <c r="D24" s="5" t="s">
        <v>67</v>
      </c>
      <c r="E24" s="5" t="str">
        <f>IF($D24="","",VLOOKUP($D24,宿泊先リスト!$A$4:$E$16,2,FALSE))</f>
        <v>静岡</v>
      </c>
      <c r="F24" s="5" t="str">
        <f>IF($D24="","",VLOOKUP($D24,宿泊先リスト!$A$4:$E$16,3,FALSE))</f>
        <v>修善寺温泉</v>
      </c>
      <c r="G24" s="5" t="str">
        <f>IF($D24="","",VLOOKUP($D24,宿泊先リスト!$A$4:$E$16,4,FALSE))</f>
        <v>お宿花小路</v>
      </c>
      <c r="H24" s="6">
        <f>IF($D24="","",VLOOKUP($D24,宿泊先リスト!$A$4:$E$16,5,FALSE))</f>
        <v>14500</v>
      </c>
      <c r="I24" s="5" t="s">
        <v>78</v>
      </c>
      <c r="J24" s="5">
        <v>24</v>
      </c>
      <c r="K24" s="6">
        <f t="shared" si="0"/>
        <v>348000</v>
      </c>
    </row>
    <row r="25" spans="2:11" x14ac:dyDescent="0.15">
      <c r="B25" s="5">
        <v>1519</v>
      </c>
      <c r="C25" s="5" t="s">
        <v>15</v>
      </c>
      <c r="D25" s="5" t="s">
        <v>68</v>
      </c>
      <c r="E25" s="5" t="str">
        <f>IF($D25="","",VLOOKUP($D25,宿泊先リスト!$A$4:$E$16,2,FALSE))</f>
        <v>石川</v>
      </c>
      <c r="F25" s="5" t="str">
        <f>IF($D25="","",VLOOKUP($D25,宿泊先リスト!$A$4:$E$16,3,FALSE))</f>
        <v>和倉温泉</v>
      </c>
      <c r="G25" s="5" t="str">
        <f>IF($D25="","",VLOOKUP($D25,宿泊先リスト!$A$4:$E$16,4,FALSE))</f>
        <v>海しまむら亭</v>
      </c>
      <c r="H25" s="6">
        <f>IF($D25="","",VLOOKUP($D25,宿泊先リスト!$A$4:$E$16,5,FALSE))</f>
        <v>14800</v>
      </c>
      <c r="I25" s="5" t="s">
        <v>77</v>
      </c>
      <c r="J25" s="5">
        <v>16</v>
      </c>
      <c r="K25" s="6">
        <f t="shared" si="0"/>
        <v>236800</v>
      </c>
    </row>
    <row r="26" spans="2:11" x14ac:dyDescent="0.15">
      <c r="B26" s="5">
        <v>1520</v>
      </c>
      <c r="C26" s="5" t="s">
        <v>14</v>
      </c>
      <c r="D26" s="5" t="s">
        <v>68</v>
      </c>
      <c r="E26" s="5" t="str">
        <f>IF($D26="","",VLOOKUP($D26,宿泊先リスト!$A$4:$E$16,2,FALSE))</f>
        <v>石川</v>
      </c>
      <c r="F26" s="5" t="str">
        <f>IF($D26="","",VLOOKUP($D26,宿泊先リスト!$A$4:$E$16,3,FALSE))</f>
        <v>和倉温泉</v>
      </c>
      <c r="G26" s="5" t="str">
        <f>IF($D26="","",VLOOKUP($D26,宿泊先リスト!$A$4:$E$16,4,FALSE))</f>
        <v>海しまむら亭</v>
      </c>
      <c r="H26" s="6">
        <f>IF($D26="","",VLOOKUP($D26,宿泊先リスト!$A$4:$E$16,5,FALSE))</f>
        <v>14800</v>
      </c>
      <c r="I26" s="5" t="s">
        <v>76</v>
      </c>
      <c r="J26" s="5">
        <v>24</v>
      </c>
      <c r="K26" s="6">
        <f t="shared" si="0"/>
        <v>355200</v>
      </c>
    </row>
    <row r="27" spans="2:11" x14ac:dyDescent="0.15">
      <c r="B27" s="5">
        <v>1521</v>
      </c>
      <c r="C27" s="5" t="s">
        <v>11</v>
      </c>
      <c r="D27" s="5" t="s">
        <v>67</v>
      </c>
      <c r="E27" s="5" t="str">
        <f>IF($D27="","",VLOOKUP($D27,宿泊先リスト!$A$4:$E$16,2,FALSE))</f>
        <v>静岡</v>
      </c>
      <c r="F27" s="5" t="str">
        <f>IF($D27="","",VLOOKUP($D27,宿泊先リスト!$A$4:$E$16,3,FALSE))</f>
        <v>修善寺温泉</v>
      </c>
      <c r="G27" s="5" t="str">
        <f>IF($D27="","",VLOOKUP($D27,宿泊先リスト!$A$4:$E$16,4,FALSE))</f>
        <v>お宿花小路</v>
      </c>
      <c r="H27" s="6">
        <f>IF($D27="","",VLOOKUP($D27,宿泊先リスト!$A$4:$E$16,5,FALSE))</f>
        <v>14500</v>
      </c>
      <c r="I27" s="5" t="s">
        <v>76</v>
      </c>
      <c r="J27" s="5">
        <v>30</v>
      </c>
      <c r="K27" s="6">
        <f t="shared" si="0"/>
        <v>435000</v>
      </c>
    </row>
    <row r="28" spans="2:11" x14ac:dyDescent="0.15">
      <c r="B28" s="5">
        <v>1522</v>
      </c>
      <c r="C28" s="5" t="s">
        <v>14</v>
      </c>
      <c r="D28" s="5" t="s">
        <v>69</v>
      </c>
      <c r="E28" s="5" t="str">
        <f>IF($D28="","",VLOOKUP($D28,宿泊先リスト!$A$4:$E$16,2,FALSE))</f>
        <v>静岡</v>
      </c>
      <c r="F28" s="5" t="str">
        <f>IF($D28="","",VLOOKUP($D28,宿泊先リスト!$A$4:$E$16,3,FALSE))</f>
        <v>修善寺温泉</v>
      </c>
      <c r="G28" s="5" t="str">
        <f>IF($D28="","",VLOOKUP($D28,宿泊先リスト!$A$4:$E$16,4,FALSE))</f>
        <v>旅館つつじ</v>
      </c>
      <c r="H28" s="6">
        <f>IF($D28="","",VLOOKUP($D28,宿泊先リスト!$A$4:$E$16,5,FALSE))</f>
        <v>13900</v>
      </c>
      <c r="I28" s="5" t="s">
        <v>76</v>
      </c>
      <c r="J28" s="5">
        <v>28</v>
      </c>
      <c r="K28" s="6">
        <f t="shared" si="0"/>
        <v>389200</v>
      </c>
    </row>
    <row r="29" spans="2:11" x14ac:dyDescent="0.15">
      <c r="B29" s="5">
        <v>1523</v>
      </c>
      <c r="C29" s="5" t="s">
        <v>11</v>
      </c>
      <c r="D29" s="5" t="s">
        <v>69</v>
      </c>
      <c r="E29" s="5" t="str">
        <f>IF($D29="","",VLOOKUP($D29,宿泊先リスト!$A$4:$E$16,2,FALSE))</f>
        <v>静岡</v>
      </c>
      <c r="F29" s="5" t="str">
        <f>IF($D29="","",VLOOKUP($D29,宿泊先リスト!$A$4:$E$16,3,FALSE))</f>
        <v>修善寺温泉</v>
      </c>
      <c r="G29" s="5" t="str">
        <f>IF($D29="","",VLOOKUP($D29,宿泊先リスト!$A$4:$E$16,4,FALSE))</f>
        <v>旅館つつじ</v>
      </c>
      <c r="H29" s="6">
        <f>IF($D29="","",VLOOKUP($D29,宿泊先リスト!$A$4:$E$16,5,FALSE))</f>
        <v>13900</v>
      </c>
      <c r="I29" s="5" t="s">
        <v>77</v>
      </c>
      <c r="J29" s="5">
        <v>16</v>
      </c>
      <c r="K29" s="6">
        <f t="shared" si="0"/>
        <v>222400</v>
      </c>
    </row>
    <row r="30" spans="2:11" x14ac:dyDescent="0.15">
      <c r="B30" s="5">
        <v>1524</v>
      </c>
      <c r="C30" s="5" t="s">
        <v>13</v>
      </c>
      <c r="D30" s="5" t="s">
        <v>19</v>
      </c>
      <c r="E30" s="5" t="str">
        <f>IF($D30="","",VLOOKUP($D30,宿泊先リスト!$A$4:$E$16,2,FALSE))</f>
        <v>石川</v>
      </c>
      <c r="F30" s="5" t="str">
        <f>IF($D30="","",VLOOKUP($D30,宿泊先リスト!$A$4:$E$16,3,FALSE))</f>
        <v>和倉温泉</v>
      </c>
      <c r="G30" s="5" t="str">
        <f>IF($D30="","",VLOOKUP($D30,宿泊先リスト!$A$4:$E$16,4,FALSE))</f>
        <v>海しまむら亭</v>
      </c>
      <c r="H30" s="6">
        <f>IF($D30="","",VLOOKUP($D30,宿泊先リスト!$A$4:$E$16,5,FALSE))</f>
        <v>14800</v>
      </c>
      <c r="I30" s="5" t="s">
        <v>76</v>
      </c>
      <c r="J30" s="5">
        <v>20</v>
      </c>
      <c r="K30" s="6">
        <f t="shared" si="0"/>
        <v>296000</v>
      </c>
    </row>
    <row r="31" spans="2:11" x14ac:dyDescent="0.15">
      <c r="B31" s="5">
        <v>1525</v>
      </c>
      <c r="C31" s="5" t="s">
        <v>12</v>
      </c>
      <c r="D31" s="5" t="s">
        <v>70</v>
      </c>
      <c r="E31" s="5" t="str">
        <f>IF($D31="","",VLOOKUP($D31,宿泊先リスト!$A$4:$E$16,2,FALSE))</f>
        <v>神奈川</v>
      </c>
      <c r="F31" s="5" t="str">
        <f>IF($D31="","",VLOOKUP($D31,宿泊先リスト!$A$4:$E$16,3,FALSE))</f>
        <v>箱根温泉</v>
      </c>
      <c r="G31" s="5" t="str">
        <f>IF($D31="","",VLOOKUP($D31,宿泊先リスト!$A$4:$E$16,4,FALSE))</f>
        <v>旅館はな</v>
      </c>
      <c r="H31" s="6">
        <f>IF($D31="","",VLOOKUP($D31,宿泊先リスト!$A$4:$E$16,5,FALSE))</f>
        <v>13500</v>
      </c>
      <c r="I31" s="5" t="s">
        <v>78</v>
      </c>
      <c r="J31" s="5">
        <v>46</v>
      </c>
      <c r="K31" s="6">
        <f t="shared" si="0"/>
        <v>621000</v>
      </c>
    </row>
    <row r="32" spans="2:11" x14ac:dyDescent="0.15">
      <c r="B32" s="5">
        <v>1526</v>
      </c>
      <c r="C32" s="5" t="s">
        <v>14</v>
      </c>
      <c r="D32" s="5" t="s">
        <v>71</v>
      </c>
      <c r="E32" s="5" t="str">
        <f>IF($D32="","",VLOOKUP($D32,宿泊先リスト!$A$4:$E$16,2,FALSE))</f>
        <v>神奈川</v>
      </c>
      <c r="F32" s="5" t="str">
        <f>IF($D32="","",VLOOKUP($D32,宿泊先リスト!$A$4:$E$16,3,FALSE))</f>
        <v>湯河原温泉</v>
      </c>
      <c r="G32" s="5" t="str">
        <f>IF($D32="","",VLOOKUP($D32,宿泊先リスト!$A$4:$E$16,4,FALSE))</f>
        <v>ます田屋</v>
      </c>
      <c r="H32" s="6">
        <f>IF($D32="","",VLOOKUP($D32,宿泊先リスト!$A$4:$E$16,5,FALSE))</f>
        <v>14500</v>
      </c>
      <c r="I32" s="5" t="s">
        <v>78</v>
      </c>
      <c r="J32" s="5">
        <v>12</v>
      </c>
      <c r="K32" s="6">
        <f t="shared" si="0"/>
        <v>174000</v>
      </c>
    </row>
    <row r="33" spans="2:11" x14ac:dyDescent="0.15">
      <c r="B33" s="5">
        <v>1527</v>
      </c>
      <c r="C33" s="5" t="s">
        <v>11</v>
      </c>
      <c r="D33" s="5" t="s">
        <v>22</v>
      </c>
      <c r="E33" s="5" t="str">
        <f>IF($D33="","",VLOOKUP($D33,宿泊先リスト!$A$4:$E$16,2,FALSE))</f>
        <v>神奈川</v>
      </c>
      <c r="F33" s="5" t="str">
        <f>IF($D33="","",VLOOKUP($D33,宿泊先リスト!$A$4:$E$16,3,FALSE))</f>
        <v>湯河原温泉</v>
      </c>
      <c r="G33" s="5" t="str">
        <f>IF($D33="","",VLOOKUP($D33,宿泊先リスト!$A$4:$E$16,4,FALSE))</f>
        <v>旅館ほたるの郷</v>
      </c>
      <c r="H33" s="6">
        <f>IF($D33="","",VLOOKUP($D33,宿泊先リスト!$A$4:$E$16,5,FALSE))</f>
        <v>16500</v>
      </c>
      <c r="I33" s="5" t="s">
        <v>76</v>
      </c>
      <c r="J33" s="5">
        <v>36</v>
      </c>
      <c r="K33" s="6">
        <f t="shared" si="0"/>
        <v>594000</v>
      </c>
    </row>
    <row r="34" spans="2:11" x14ac:dyDescent="0.15">
      <c r="B34" s="5">
        <v>1528</v>
      </c>
      <c r="C34" s="5" t="s">
        <v>11</v>
      </c>
      <c r="D34" s="5" t="s">
        <v>72</v>
      </c>
      <c r="E34" s="5" t="str">
        <f>IF($D34="","",VLOOKUP($D34,宿泊先リスト!$A$4:$E$16,2,FALSE))</f>
        <v>長野</v>
      </c>
      <c r="F34" s="5" t="str">
        <f>IF($D34="","",VLOOKUP($D34,宿泊先リスト!$A$4:$E$16,3,FALSE))</f>
        <v>野沢温泉</v>
      </c>
      <c r="G34" s="5" t="str">
        <f>IF($D34="","",VLOOKUP($D34,宿泊先リスト!$A$4:$E$16,4,FALSE))</f>
        <v>満点星亭</v>
      </c>
      <c r="H34" s="6">
        <f>IF($D34="","",VLOOKUP($D34,宿泊先リスト!$A$4:$E$16,5,FALSE))</f>
        <v>17500</v>
      </c>
      <c r="I34" s="5" t="s">
        <v>77</v>
      </c>
      <c r="J34" s="5">
        <v>14</v>
      </c>
      <c r="K34" s="6">
        <f t="shared" si="0"/>
        <v>245000</v>
      </c>
    </row>
    <row r="35" spans="2:11" x14ac:dyDescent="0.15">
      <c r="B35" s="5">
        <v>1529</v>
      </c>
      <c r="C35" s="5" t="s">
        <v>14</v>
      </c>
      <c r="D35" s="5" t="s">
        <v>72</v>
      </c>
      <c r="E35" s="5" t="str">
        <f>IF($D35="","",VLOOKUP($D35,宿泊先リスト!$A$4:$E$16,2,FALSE))</f>
        <v>長野</v>
      </c>
      <c r="F35" s="5" t="str">
        <f>IF($D35="","",VLOOKUP($D35,宿泊先リスト!$A$4:$E$16,3,FALSE))</f>
        <v>野沢温泉</v>
      </c>
      <c r="G35" s="5" t="str">
        <f>IF($D35="","",VLOOKUP($D35,宿泊先リスト!$A$4:$E$16,4,FALSE))</f>
        <v>満点星亭</v>
      </c>
      <c r="H35" s="6">
        <f>IF($D35="","",VLOOKUP($D35,宿泊先リスト!$A$4:$E$16,5,FALSE))</f>
        <v>17500</v>
      </c>
      <c r="I35" s="5" t="s">
        <v>77</v>
      </c>
      <c r="J35" s="5">
        <v>10</v>
      </c>
      <c r="K35" s="6">
        <f t="shared" si="0"/>
        <v>175000</v>
      </c>
    </row>
    <row r="36" spans="2:11" x14ac:dyDescent="0.15">
      <c r="B36" s="5">
        <v>1530</v>
      </c>
      <c r="C36" s="5" t="s">
        <v>14</v>
      </c>
      <c r="D36" s="5" t="s">
        <v>73</v>
      </c>
      <c r="E36" s="5" t="str">
        <f>IF($D36="","",VLOOKUP($D36,宿泊先リスト!$A$4:$E$16,2,FALSE))</f>
        <v>神奈川</v>
      </c>
      <c r="F36" s="5" t="str">
        <f>IF($D36="","",VLOOKUP($D36,宿泊先リスト!$A$4:$E$16,3,FALSE))</f>
        <v>湯河原温泉</v>
      </c>
      <c r="G36" s="5" t="str">
        <f>IF($D36="","",VLOOKUP($D36,宿泊先リスト!$A$4:$E$16,4,FALSE))</f>
        <v>旅館ほたるの郷</v>
      </c>
      <c r="H36" s="6">
        <f>IF($D36="","",VLOOKUP($D36,宿泊先リスト!$A$4:$E$16,5,FALSE))</f>
        <v>16500</v>
      </c>
      <c r="I36" s="5" t="s">
        <v>77</v>
      </c>
      <c r="J36" s="5">
        <v>30</v>
      </c>
      <c r="K36" s="6">
        <f t="shared" si="0"/>
        <v>495000</v>
      </c>
    </row>
    <row r="37" spans="2:11" x14ac:dyDescent="0.15">
      <c r="B37" s="5">
        <v>1531</v>
      </c>
      <c r="C37" s="5" t="s">
        <v>13</v>
      </c>
      <c r="D37" s="5" t="s">
        <v>71</v>
      </c>
      <c r="E37" s="5" t="str">
        <f>IF($D37="","",VLOOKUP($D37,宿泊先リスト!$A$4:$E$16,2,FALSE))</f>
        <v>神奈川</v>
      </c>
      <c r="F37" s="5" t="str">
        <f>IF($D37="","",VLOOKUP($D37,宿泊先リスト!$A$4:$E$16,3,FALSE))</f>
        <v>湯河原温泉</v>
      </c>
      <c r="G37" s="5" t="str">
        <f>IF($D37="","",VLOOKUP($D37,宿泊先リスト!$A$4:$E$16,4,FALSE))</f>
        <v>ます田屋</v>
      </c>
      <c r="H37" s="6">
        <f>IF($D37="","",VLOOKUP($D37,宿泊先リスト!$A$4:$E$16,5,FALSE))</f>
        <v>14500</v>
      </c>
      <c r="I37" s="5" t="s">
        <v>77</v>
      </c>
      <c r="J37" s="5">
        <v>8</v>
      </c>
      <c r="K37" s="6">
        <f t="shared" si="0"/>
        <v>116000</v>
      </c>
    </row>
    <row r="38" spans="2:11" x14ac:dyDescent="0.15">
      <c r="B38" s="5">
        <v>1532</v>
      </c>
      <c r="C38" s="5" t="s">
        <v>15</v>
      </c>
      <c r="D38" s="5" t="s">
        <v>74</v>
      </c>
      <c r="E38" s="5" t="str">
        <f>IF($D38="","",VLOOKUP($D38,宿泊先リスト!$A$4:$E$16,2,FALSE))</f>
        <v>石川</v>
      </c>
      <c r="F38" s="5" t="str">
        <f>IF($D38="","",VLOOKUP($D38,宿泊先リスト!$A$4:$E$16,3,FALSE))</f>
        <v>山代温泉</v>
      </c>
      <c r="G38" s="5" t="str">
        <f>IF($D38="","",VLOOKUP($D38,宿泊先リスト!$A$4:$E$16,4,FALSE))</f>
        <v>ホテルやましろの湯</v>
      </c>
      <c r="H38" s="6">
        <f>IF($D38="","",VLOOKUP($D38,宿泊先リスト!$A$4:$E$16,5,FALSE))</f>
        <v>18500</v>
      </c>
      <c r="I38" s="5" t="s">
        <v>78</v>
      </c>
      <c r="J38" s="5">
        <v>28</v>
      </c>
      <c r="K38" s="6">
        <f t="shared" si="0"/>
        <v>518000</v>
      </c>
    </row>
    <row r="39" spans="2:11" x14ac:dyDescent="0.15">
      <c r="B39" s="5">
        <v>1533</v>
      </c>
      <c r="C39" s="5" t="s">
        <v>15</v>
      </c>
      <c r="D39" s="5" t="s">
        <v>59</v>
      </c>
      <c r="E39" s="5" t="str">
        <f>IF($D39="","",VLOOKUP($D39,宿泊先リスト!$A$4:$E$16,2,FALSE))</f>
        <v>静岡</v>
      </c>
      <c r="F39" s="5" t="str">
        <f>IF($D39="","",VLOOKUP($D39,宿泊先リスト!$A$4:$E$16,3,FALSE))</f>
        <v>河津温泉</v>
      </c>
      <c r="G39" s="5" t="str">
        <f>IF($D39="","",VLOOKUP($D39,宿泊先リスト!$A$4:$E$16,4,FALSE))</f>
        <v>お宿ととや</v>
      </c>
      <c r="H39" s="6">
        <f>IF($D39="","",VLOOKUP($D39,宿泊先リスト!$A$4:$E$16,5,FALSE))</f>
        <v>16000</v>
      </c>
      <c r="I39" s="5" t="s">
        <v>77</v>
      </c>
      <c r="J39" s="5">
        <v>16</v>
      </c>
      <c r="K39" s="6">
        <f t="shared" si="0"/>
        <v>256000</v>
      </c>
    </row>
    <row r="40" spans="2:11" x14ac:dyDescent="0.15">
      <c r="B40" s="7">
        <v>1534</v>
      </c>
      <c r="C40" s="7" t="s">
        <v>12</v>
      </c>
      <c r="D40" s="7" t="s">
        <v>75</v>
      </c>
      <c r="E40" s="7" t="str">
        <f>IF($D40="","",VLOOKUP($D40,宿泊先リスト!$A$4:$E$16,2,FALSE))</f>
        <v>長野</v>
      </c>
      <c r="F40" s="7" t="str">
        <f>IF($D40="","",VLOOKUP($D40,宿泊先リスト!$A$4:$E$16,3,FALSE))</f>
        <v>野沢温泉</v>
      </c>
      <c r="G40" s="7" t="str">
        <f>IF($D40="","",VLOOKUP($D40,宿泊先リスト!$A$4:$E$16,4,FALSE))</f>
        <v>ペンションゆたか</v>
      </c>
      <c r="H40" s="8">
        <f>IF($D40="","",VLOOKUP($D40,宿泊先リスト!$A$4:$E$16,5,FALSE))</f>
        <v>17000</v>
      </c>
      <c r="I40" s="7" t="s">
        <v>77</v>
      </c>
      <c r="J40" s="7">
        <v>16</v>
      </c>
      <c r="K40" s="8">
        <f t="shared" si="0"/>
        <v>272000</v>
      </c>
    </row>
  </sheetData>
  <phoneticPr fontId="2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支店一覧!$A$3:$A$7</xm:f>
          </x14:formula1>
          <xm:sqref>C6:C40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E16"/>
  <sheetViews>
    <sheetView workbookViewId="0"/>
  </sheetViews>
  <sheetFormatPr defaultRowHeight="13.5" x14ac:dyDescent="0.15"/>
  <cols>
    <col min="2" max="2" width="11.875" bestFit="1" customWidth="1"/>
    <col min="3" max="3" width="11" bestFit="1" customWidth="1"/>
    <col min="4" max="4" width="17.75" bestFit="1" customWidth="1"/>
    <col min="5" max="5" width="13.75" bestFit="1" customWidth="1"/>
  </cols>
  <sheetData>
    <row r="1" spans="1:5" ht="14.25" x14ac:dyDescent="0.15">
      <c r="A1" s="2" t="s">
        <v>16</v>
      </c>
    </row>
    <row r="3" spans="1:5" x14ac:dyDescent="0.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15">
      <c r="A4" s="1" t="s">
        <v>17</v>
      </c>
      <c r="B4" s="1" t="s">
        <v>30</v>
      </c>
      <c r="C4" s="1" t="s">
        <v>34</v>
      </c>
      <c r="D4" s="1" t="s">
        <v>41</v>
      </c>
      <c r="E4" s="4">
        <v>18500</v>
      </c>
    </row>
    <row r="5" spans="1:5" x14ac:dyDescent="0.15">
      <c r="A5" s="1" t="s">
        <v>18</v>
      </c>
      <c r="B5" s="1" t="s">
        <v>30</v>
      </c>
      <c r="C5" s="1" t="s">
        <v>35</v>
      </c>
      <c r="D5" s="1" t="s">
        <v>42</v>
      </c>
      <c r="E5" s="4">
        <v>17000</v>
      </c>
    </row>
    <row r="6" spans="1:5" x14ac:dyDescent="0.15">
      <c r="A6" s="1" t="s">
        <v>19</v>
      </c>
      <c r="B6" s="1" t="s">
        <v>30</v>
      </c>
      <c r="C6" s="1" t="s">
        <v>35</v>
      </c>
      <c r="D6" s="1" t="s">
        <v>43</v>
      </c>
      <c r="E6" s="4">
        <v>14800</v>
      </c>
    </row>
    <row r="7" spans="1:5" hidden="1" x14ac:dyDescent="0.15">
      <c r="A7" s="1" t="s">
        <v>20</v>
      </c>
      <c r="B7" s="1" t="s">
        <v>31</v>
      </c>
      <c r="C7" s="1" t="s">
        <v>36</v>
      </c>
      <c r="D7" s="1" t="s">
        <v>44</v>
      </c>
      <c r="E7" s="4">
        <v>16000</v>
      </c>
    </row>
    <row r="8" spans="1:5" hidden="1" x14ac:dyDescent="0.15">
      <c r="A8" s="1" t="s">
        <v>21</v>
      </c>
      <c r="B8" s="1" t="s">
        <v>31</v>
      </c>
      <c r="C8" s="1" t="s">
        <v>36</v>
      </c>
      <c r="D8" s="1" t="s">
        <v>45</v>
      </c>
      <c r="E8" s="4">
        <v>13500</v>
      </c>
    </row>
    <row r="9" spans="1:5" hidden="1" x14ac:dyDescent="0.15">
      <c r="A9" s="1" t="s">
        <v>22</v>
      </c>
      <c r="B9" s="1" t="s">
        <v>31</v>
      </c>
      <c r="C9" s="1" t="s">
        <v>37</v>
      </c>
      <c r="D9" s="1" t="s">
        <v>46</v>
      </c>
      <c r="E9" s="4">
        <v>16500</v>
      </c>
    </row>
    <row r="10" spans="1:5" hidden="1" x14ac:dyDescent="0.15">
      <c r="A10" s="1" t="s">
        <v>23</v>
      </c>
      <c r="B10" s="1" t="s">
        <v>31</v>
      </c>
      <c r="C10" s="1" t="s">
        <v>37</v>
      </c>
      <c r="D10" s="1" t="s">
        <v>47</v>
      </c>
      <c r="E10" s="4">
        <v>14500</v>
      </c>
    </row>
    <row r="11" spans="1:5" hidden="1" x14ac:dyDescent="0.15">
      <c r="A11" s="1" t="s">
        <v>24</v>
      </c>
      <c r="B11" s="1" t="s">
        <v>32</v>
      </c>
      <c r="C11" s="1" t="s">
        <v>38</v>
      </c>
      <c r="D11" s="1" t="s">
        <v>48</v>
      </c>
      <c r="E11" s="4">
        <v>16000</v>
      </c>
    </row>
    <row r="12" spans="1:5" hidden="1" x14ac:dyDescent="0.15">
      <c r="A12" s="1" t="s">
        <v>25</v>
      </c>
      <c r="B12" s="1" t="s">
        <v>32</v>
      </c>
      <c r="C12" s="1" t="s">
        <v>39</v>
      </c>
      <c r="D12" s="1" t="s">
        <v>49</v>
      </c>
      <c r="E12" s="4">
        <v>14500</v>
      </c>
    </row>
    <row r="13" spans="1:5" hidden="1" x14ac:dyDescent="0.15">
      <c r="A13" s="1" t="s">
        <v>26</v>
      </c>
      <c r="B13" s="1" t="s">
        <v>32</v>
      </c>
      <c r="C13" s="1" t="s">
        <v>39</v>
      </c>
      <c r="D13" s="1" t="s">
        <v>50</v>
      </c>
      <c r="E13" s="4">
        <v>13900</v>
      </c>
    </row>
    <row r="14" spans="1:5" x14ac:dyDescent="0.15">
      <c r="A14" s="1" t="s">
        <v>27</v>
      </c>
      <c r="B14" s="1" t="s">
        <v>33</v>
      </c>
      <c r="C14" s="1" t="s">
        <v>40</v>
      </c>
      <c r="D14" s="1" t="s">
        <v>51</v>
      </c>
      <c r="E14" s="4">
        <v>17500</v>
      </c>
    </row>
    <row r="15" spans="1:5" x14ac:dyDescent="0.15">
      <c r="A15" s="1" t="s">
        <v>28</v>
      </c>
      <c r="B15" s="1" t="s">
        <v>33</v>
      </c>
      <c r="C15" s="1" t="s">
        <v>40</v>
      </c>
      <c r="D15" s="1" t="s">
        <v>52</v>
      </c>
      <c r="E15" s="4">
        <v>17000</v>
      </c>
    </row>
    <row r="16" spans="1:5" x14ac:dyDescent="0.15">
      <c r="A16" s="1" t="s">
        <v>29</v>
      </c>
      <c r="B16" s="1" t="s">
        <v>33</v>
      </c>
      <c r="C16" s="1" t="s">
        <v>40</v>
      </c>
      <c r="D16" s="1" t="s">
        <v>53</v>
      </c>
      <c r="E16" s="4">
        <v>16000</v>
      </c>
    </row>
  </sheetData>
  <autoFilter ref="A3:E16">
    <filterColumn colId="1">
      <filters>
        <filter val="石川"/>
        <filter val="長野"/>
      </filters>
    </filterColumn>
  </autoFilter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3.5" x14ac:dyDescent="0.15"/>
  <sheetData>
    <row r="1" spans="1:1" x14ac:dyDescent="0.15">
      <c r="A1" t="s">
        <v>10</v>
      </c>
    </row>
    <row r="3" spans="1:1" x14ac:dyDescent="0.15">
      <c r="A3" s="1" t="s">
        <v>11</v>
      </c>
    </row>
    <row r="4" spans="1:1" x14ac:dyDescent="0.15">
      <c r="A4" s="1" t="s">
        <v>12</v>
      </c>
    </row>
    <row r="5" spans="1:1" x14ac:dyDescent="0.15">
      <c r="A5" s="1" t="s">
        <v>13</v>
      </c>
    </row>
    <row r="6" spans="1:1" x14ac:dyDescent="0.15">
      <c r="A6" s="1" t="s">
        <v>14</v>
      </c>
    </row>
    <row r="7" spans="1:1" x14ac:dyDescent="0.15">
      <c r="A7" s="1" t="s">
        <v>15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ご案内</vt:lpstr>
      <vt:lpstr>売上表</vt:lpstr>
      <vt:lpstr>宿泊先リスト</vt:lpstr>
      <vt:lpstr>支店一覧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2015-01-27T00:23:01Z</dcterms:created>
  <dcterms:modified xsi:type="dcterms:W3CDTF">2015-02-05T06:03:29Z</dcterms:modified>
</cp:coreProperties>
</file>