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22_Excel2013演習問題集\06_題材データ\1224最新\Excel2013演習問題集\"/>
    </mc:Choice>
  </mc:AlternateContent>
  <bookViews>
    <workbookView xWindow="0" yWindow="0" windowWidth="15360" windowHeight="7770"/>
  </bookViews>
  <sheets>
    <sheet name="売上表" sheetId="1" r:id="rId1"/>
    <sheet name="宿泊先リスト" sheetId="3" r:id="rId2"/>
    <sheet name="支店一覧" sheetId="2" r:id="rId3"/>
    <sheet name="ピボットグラフ" sheetId="5" r:id="rId4"/>
    <sheet name="ピボットテーブル" sheetId="4" r:id="rId5"/>
  </sheets>
  <definedNames>
    <definedName name="スライサー_支店名">#N/A</definedName>
    <definedName name="スライサー_都道府県名">#N/A</definedName>
  </definedNames>
  <calcPr calcId="152511"/>
  <pivotCaches>
    <pivotCache cacheId="0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8" i="1" l="1"/>
  <c r="K40" i="1"/>
  <c r="E7" i="1"/>
  <c r="F7" i="1"/>
  <c r="G7" i="1"/>
  <c r="H7" i="1"/>
  <c r="K7" i="1" s="1"/>
  <c r="E8" i="1"/>
  <c r="F8" i="1"/>
  <c r="G8" i="1"/>
  <c r="H8" i="1"/>
  <c r="K8" i="1" s="1"/>
  <c r="E9" i="1"/>
  <c r="F9" i="1"/>
  <c r="G9" i="1"/>
  <c r="H9" i="1"/>
  <c r="K9" i="1" s="1"/>
  <c r="E10" i="1"/>
  <c r="F10" i="1"/>
  <c r="G10" i="1"/>
  <c r="H10" i="1"/>
  <c r="K10" i="1" s="1"/>
  <c r="E11" i="1"/>
  <c r="F11" i="1"/>
  <c r="G11" i="1"/>
  <c r="H11" i="1"/>
  <c r="K11" i="1" s="1"/>
  <c r="E12" i="1"/>
  <c r="F12" i="1"/>
  <c r="G12" i="1"/>
  <c r="H12" i="1"/>
  <c r="K12" i="1" s="1"/>
  <c r="E13" i="1"/>
  <c r="F13" i="1"/>
  <c r="G13" i="1"/>
  <c r="H13" i="1"/>
  <c r="K13" i="1" s="1"/>
  <c r="E14" i="1"/>
  <c r="F14" i="1"/>
  <c r="G14" i="1"/>
  <c r="H14" i="1"/>
  <c r="K14" i="1" s="1"/>
  <c r="E15" i="1"/>
  <c r="F15" i="1"/>
  <c r="G15" i="1"/>
  <c r="H15" i="1"/>
  <c r="K15" i="1" s="1"/>
  <c r="E16" i="1"/>
  <c r="F16" i="1"/>
  <c r="G16" i="1"/>
  <c r="H16" i="1"/>
  <c r="K16" i="1" s="1"/>
  <c r="E17" i="1"/>
  <c r="F17" i="1"/>
  <c r="G17" i="1"/>
  <c r="H17" i="1"/>
  <c r="K17" i="1" s="1"/>
  <c r="E18" i="1"/>
  <c r="F18" i="1"/>
  <c r="G18" i="1"/>
  <c r="H18" i="1"/>
  <c r="K18" i="1" s="1"/>
  <c r="E19" i="1"/>
  <c r="F19" i="1"/>
  <c r="G19" i="1"/>
  <c r="H19" i="1"/>
  <c r="K19" i="1" s="1"/>
  <c r="E20" i="1"/>
  <c r="F20" i="1"/>
  <c r="G20" i="1"/>
  <c r="H20" i="1"/>
  <c r="K20" i="1" s="1"/>
  <c r="E21" i="1"/>
  <c r="F21" i="1"/>
  <c r="G21" i="1"/>
  <c r="H21" i="1"/>
  <c r="K21" i="1" s="1"/>
  <c r="E22" i="1"/>
  <c r="F22" i="1"/>
  <c r="G22" i="1"/>
  <c r="H22" i="1"/>
  <c r="K22" i="1" s="1"/>
  <c r="E23" i="1"/>
  <c r="F23" i="1"/>
  <c r="G23" i="1"/>
  <c r="H23" i="1"/>
  <c r="K23" i="1" s="1"/>
  <c r="E24" i="1"/>
  <c r="F24" i="1"/>
  <c r="G24" i="1"/>
  <c r="H24" i="1"/>
  <c r="K24" i="1" s="1"/>
  <c r="E25" i="1"/>
  <c r="F25" i="1"/>
  <c r="G25" i="1"/>
  <c r="H25" i="1"/>
  <c r="K25" i="1" s="1"/>
  <c r="E26" i="1"/>
  <c r="F26" i="1"/>
  <c r="G26" i="1"/>
  <c r="H26" i="1"/>
  <c r="K26" i="1" s="1"/>
  <c r="E27" i="1"/>
  <c r="F27" i="1"/>
  <c r="G27" i="1"/>
  <c r="H27" i="1"/>
  <c r="K27" i="1" s="1"/>
  <c r="E28" i="1"/>
  <c r="F28" i="1"/>
  <c r="G28" i="1"/>
  <c r="H28" i="1"/>
  <c r="K28" i="1" s="1"/>
  <c r="E29" i="1"/>
  <c r="F29" i="1"/>
  <c r="G29" i="1"/>
  <c r="H29" i="1"/>
  <c r="K29" i="1" s="1"/>
  <c r="E30" i="1"/>
  <c r="F30" i="1"/>
  <c r="G30" i="1"/>
  <c r="H30" i="1"/>
  <c r="K30" i="1" s="1"/>
  <c r="E31" i="1"/>
  <c r="F31" i="1"/>
  <c r="G31" i="1"/>
  <c r="H31" i="1"/>
  <c r="K31" i="1" s="1"/>
  <c r="E32" i="1"/>
  <c r="F32" i="1"/>
  <c r="G32" i="1"/>
  <c r="H32" i="1"/>
  <c r="K32" i="1" s="1"/>
  <c r="E33" i="1"/>
  <c r="F33" i="1"/>
  <c r="G33" i="1"/>
  <c r="H33" i="1"/>
  <c r="K33" i="1" s="1"/>
  <c r="E34" i="1"/>
  <c r="F34" i="1"/>
  <c r="G34" i="1"/>
  <c r="H34" i="1"/>
  <c r="K34" i="1" s="1"/>
  <c r="E35" i="1"/>
  <c r="F35" i="1"/>
  <c r="G35" i="1"/>
  <c r="H35" i="1"/>
  <c r="K35" i="1" s="1"/>
  <c r="E36" i="1"/>
  <c r="F36" i="1"/>
  <c r="G36" i="1"/>
  <c r="H36" i="1"/>
  <c r="K36" i="1" s="1"/>
  <c r="E37" i="1"/>
  <c r="F37" i="1"/>
  <c r="G37" i="1"/>
  <c r="H37" i="1"/>
  <c r="K37" i="1" s="1"/>
  <c r="E38" i="1"/>
  <c r="F38" i="1"/>
  <c r="G38" i="1"/>
  <c r="H38" i="1"/>
  <c r="E39" i="1"/>
  <c r="F39" i="1"/>
  <c r="G39" i="1"/>
  <c r="H39" i="1"/>
  <c r="K39" i="1" s="1"/>
  <c r="E40" i="1"/>
  <c r="F40" i="1"/>
  <c r="G40" i="1"/>
  <c r="H40" i="1"/>
  <c r="H6" i="1"/>
  <c r="K6" i="1" s="1"/>
  <c r="G6" i="1"/>
  <c r="F6" i="1"/>
  <c r="E6" i="1"/>
</calcChain>
</file>

<file path=xl/sharedStrings.xml><?xml version="1.0" encoding="utf-8"?>
<sst xmlns="http://schemas.openxmlformats.org/spreadsheetml/2006/main" count="191" uniqueCount="90">
  <si>
    <t>受付番号</t>
    <rPh sb="0" eb="2">
      <t>ウケツケ</t>
    </rPh>
    <rPh sb="2" eb="4">
      <t>バンゴウ</t>
    </rPh>
    <phoneticPr fontId="2"/>
  </si>
  <si>
    <t>支店名</t>
    <rPh sb="0" eb="3">
      <t>シテンメイ</t>
    </rPh>
    <phoneticPr fontId="2"/>
  </si>
  <si>
    <t>宿泊コード</t>
    <rPh sb="0" eb="2">
      <t>シュクハク</t>
    </rPh>
    <phoneticPr fontId="2"/>
  </si>
  <si>
    <t>2名1室（1名）</t>
    <rPh sb="1" eb="2">
      <t>メイ</t>
    </rPh>
    <rPh sb="3" eb="4">
      <t>シツ</t>
    </rPh>
    <rPh sb="6" eb="7">
      <t>メイ</t>
    </rPh>
    <phoneticPr fontId="2"/>
  </si>
  <si>
    <t>対象</t>
    <rPh sb="0" eb="2">
      <t>タイショウ</t>
    </rPh>
    <phoneticPr fontId="2"/>
  </si>
  <si>
    <t>申込人数</t>
    <rPh sb="0" eb="2">
      <t>モウシコミ</t>
    </rPh>
    <rPh sb="2" eb="4">
      <t>ニンズウ</t>
    </rPh>
    <phoneticPr fontId="2"/>
  </si>
  <si>
    <t>合計金額</t>
    <rPh sb="0" eb="2">
      <t>ゴウケイ</t>
    </rPh>
    <rPh sb="2" eb="4">
      <t>キンガク</t>
    </rPh>
    <phoneticPr fontId="2"/>
  </si>
  <si>
    <t>都道府県名</t>
    <rPh sb="0" eb="4">
      <t>トドウフケン</t>
    </rPh>
    <rPh sb="4" eb="5">
      <t>メイ</t>
    </rPh>
    <phoneticPr fontId="2"/>
  </si>
  <si>
    <t>温泉地</t>
    <rPh sb="0" eb="3">
      <t>オンセンチ</t>
    </rPh>
    <phoneticPr fontId="2"/>
  </si>
  <si>
    <t>宿泊先名</t>
    <rPh sb="0" eb="2">
      <t>シュクハク</t>
    </rPh>
    <rPh sb="2" eb="3">
      <t>サキ</t>
    </rPh>
    <rPh sb="3" eb="4">
      <t>メイ</t>
    </rPh>
    <phoneticPr fontId="2"/>
  </si>
  <si>
    <t>支店一覧</t>
    <rPh sb="0" eb="2">
      <t>シテン</t>
    </rPh>
    <rPh sb="2" eb="4">
      <t>イチラン</t>
    </rPh>
    <phoneticPr fontId="2"/>
  </si>
  <si>
    <t>東京支店</t>
    <rPh sb="0" eb="2">
      <t>トウキョウ</t>
    </rPh>
    <rPh sb="2" eb="4">
      <t>シテン</t>
    </rPh>
    <phoneticPr fontId="2"/>
  </si>
  <si>
    <t>新橋支店</t>
    <rPh sb="0" eb="2">
      <t>シンバシ</t>
    </rPh>
    <rPh sb="2" eb="4">
      <t>シテン</t>
    </rPh>
    <phoneticPr fontId="2"/>
  </si>
  <si>
    <t>品川支店</t>
    <rPh sb="0" eb="2">
      <t>シナガワ</t>
    </rPh>
    <rPh sb="2" eb="4">
      <t>シテン</t>
    </rPh>
    <phoneticPr fontId="2"/>
  </si>
  <si>
    <t>川崎支店</t>
    <rPh sb="0" eb="2">
      <t>カワサキ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</si>
  <si>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</si>
  <si>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宿泊先リスト</t>
    <rPh sb="0" eb="2">
      <t>シュクハク</t>
    </rPh>
    <rPh sb="2" eb="3">
      <t>サキ</t>
    </rPh>
    <phoneticPr fontId="2"/>
  </si>
  <si>
    <t>I-011</t>
    <phoneticPr fontId="2"/>
  </si>
  <si>
    <t>石川</t>
    <rPh sb="0" eb="2">
      <t>イシカワ</t>
    </rPh>
    <phoneticPr fontId="2"/>
  </si>
  <si>
    <t>山代温泉</t>
    <rPh sb="0" eb="2">
      <t>ヤマシロ</t>
    </rPh>
    <rPh sb="2" eb="4">
      <t>オンセン</t>
    </rPh>
    <phoneticPr fontId="2"/>
  </si>
  <si>
    <t>ホテルやましろの湯</t>
    <rPh sb="8" eb="9">
      <t>ユ</t>
    </rPh>
    <phoneticPr fontId="2"/>
  </si>
  <si>
    <t>I-021</t>
    <phoneticPr fontId="2"/>
  </si>
  <si>
    <t>和倉温泉</t>
    <rPh sb="0" eb="2">
      <t>ワクラ</t>
    </rPh>
    <rPh sb="2" eb="4">
      <t>オンセン</t>
    </rPh>
    <phoneticPr fontId="2"/>
  </si>
  <si>
    <t>ホテルのと</t>
    <phoneticPr fontId="2"/>
  </si>
  <si>
    <t>I-022</t>
    <phoneticPr fontId="2"/>
  </si>
  <si>
    <t>海しまむら亭</t>
    <rPh sb="0" eb="1">
      <t>ウミ</t>
    </rPh>
    <rPh sb="5" eb="6">
      <t>テイ</t>
    </rPh>
    <phoneticPr fontId="2"/>
  </si>
  <si>
    <t>K-011</t>
    <phoneticPr fontId="2"/>
  </si>
  <si>
    <t>神奈川</t>
    <rPh sb="0" eb="3">
      <t>カナガワ</t>
    </rPh>
    <phoneticPr fontId="2"/>
  </si>
  <si>
    <t>箱根温泉</t>
    <rPh sb="0" eb="2">
      <t>ハコネ</t>
    </rPh>
    <rPh sb="2" eb="4">
      <t>オンセン</t>
    </rPh>
    <phoneticPr fontId="2"/>
  </si>
  <si>
    <t>箱根湯本館</t>
    <rPh sb="0" eb="4">
      <t>ハコネユモト</t>
    </rPh>
    <rPh sb="4" eb="5">
      <t>カン</t>
    </rPh>
    <phoneticPr fontId="2"/>
  </si>
  <si>
    <t>K-012</t>
    <phoneticPr fontId="2"/>
  </si>
  <si>
    <t>旅館はな</t>
    <rPh sb="0" eb="2">
      <t>リョカン</t>
    </rPh>
    <phoneticPr fontId="2"/>
  </si>
  <si>
    <t>K-021</t>
    <phoneticPr fontId="2"/>
  </si>
  <si>
    <t>湯河原温泉</t>
    <rPh sb="0" eb="3">
      <t>ユガワラ</t>
    </rPh>
    <rPh sb="3" eb="5">
      <t>オンセン</t>
    </rPh>
    <phoneticPr fontId="2"/>
  </si>
  <si>
    <t>旅館ほたるの郷</t>
    <rPh sb="0" eb="2">
      <t>リョカン</t>
    </rPh>
    <rPh sb="6" eb="7">
      <t>サト</t>
    </rPh>
    <phoneticPr fontId="2"/>
  </si>
  <si>
    <t>K-022</t>
    <phoneticPr fontId="2"/>
  </si>
  <si>
    <t>ます田屋</t>
    <rPh sb="2" eb="3">
      <t>タ</t>
    </rPh>
    <rPh sb="3" eb="4">
      <t>ヤ</t>
    </rPh>
    <phoneticPr fontId="2"/>
  </si>
  <si>
    <t>S-011</t>
    <phoneticPr fontId="2"/>
  </si>
  <si>
    <t>静岡</t>
    <rPh sb="0" eb="2">
      <t>シズオカ</t>
    </rPh>
    <phoneticPr fontId="2"/>
  </si>
  <si>
    <t>河津温泉</t>
    <rPh sb="0" eb="2">
      <t>コウヅ</t>
    </rPh>
    <rPh sb="2" eb="4">
      <t>オンセン</t>
    </rPh>
    <phoneticPr fontId="2"/>
  </si>
  <si>
    <t>お宿ととや</t>
    <rPh sb="1" eb="2">
      <t>ヤド</t>
    </rPh>
    <phoneticPr fontId="2"/>
  </si>
  <si>
    <t>S-021</t>
    <phoneticPr fontId="2"/>
  </si>
  <si>
    <t>修善寺温泉</t>
    <rPh sb="0" eb="5">
      <t>シュゼンジオンセン</t>
    </rPh>
    <phoneticPr fontId="2"/>
  </si>
  <si>
    <t>お宿花小路</t>
    <rPh sb="1" eb="2">
      <t>ヤド</t>
    </rPh>
    <rPh sb="2" eb="5">
      <t>ハナコウジ</t>
    </rPh>
    <phoneticPr fontId="2"/>
  </si>
  <si>
    <t>S-022</t>
    <phoneticPr fontId="2"/>
  </si>
  <si>
    <t>旅館つつじ</t>
    <rPh sb="0" eb="2">
      <t>リョカン</t>
    </rPh>
    <phoneticPr fontId="2"/>
  </si>
  <si>
    <t>N-011</t>
    <phoneticPr fontId="2"/>
  </si>
  <si>
    <t>長野</t>
    <rPh sb="0" eb="2">
      <t>ナガノ</t>
    </rPh>
    <phoneticPr fontId="2"/>
  </si>
  <si>
    <t>野沢温泉</t>
    <rPh sb="0" eb="4">
      <t>ノザワオンセン</t>
    </rPh>
    <phoneticPr fontId="2"/>
  </si>
  <si>
    <t>満点星亭</t>
    <rPh sb="0" eb="2">
      <t>マンテン</t>
    </rPh>
    <rPh sb="2" eb="3">
      <t>ボシ</t>
    </rPh>
    <rPh sb="3" eb="4">
      <t>テイ</t>
    </rPh>
    <phoneticPr fontId="2"/>
  </si>
  <si>
    <t>N-012</t>
    <phoneticPr fontId="2"/>
  </si>
  <si>
    <t>ペンションゆたか</t>
    <phoneticPr fontId="2"/>
  </si>
  <si>
    <t>N-013</t>
    <phoneticPr fontId="2"/>
  </si>
  <si>
    <t>山の湯旅館</t>
    <rPh sb="0" eb="1">
      <t>ヤマ</t>
    </rPh>
    <rPh sb="2" eb="3">
      <t>ユ</t>
    </rPh>
    <rPh sb="3" eb="5">
      <t>リョカン</t>
    </rPh>
    <phoneticPr fontId="2"/>
  </si>
  <si>
    <t>I-011</t>
    <phoneticPr fontId="2"/>
  </si>
  <si>
    <t>S-011</t>
    <phoneticPr fontId="2"/>
  </si>
  <si>
    <t>N-012</t>
    <phoneticPr fontId="2"/>
  </si>
  <si>
    <t>学校</t>
    <rPh sb="0" eb="2">
      <t>ガッコウ</t>
    </rPh>
    <phoneticPr fontId="2"/>
  </si>
  <si>
    <t>企業</t>
    <rPh sb="0" eb="2">
      <t>キギョウ</t>
    </rPh>
    <phoneticPr fontId="2"/>
  </si>
  <si>
    <t>公共団体</t>
    <rPh sb="0" eb="2">
      <t>コウキョウ</t>
    </rPh>
    <rPh sb="2" eb="4">
      <t>ダンタイ</t>
    </rPh>
    <phoneticPr fontId="2"/>
  </si>
  <si>
    <t>I-021</t>
    <phoneticPr fontId="2"/>
  </si>
  <si>
    <t>K-012</t>
    <phoneticPr fontId="2"/>
  </si>
  <si>
    <t>N-011</t>
    <phoneticPr fontId="2"/>
  </si>
  <si>
    <t>K-022</t>
    <phoneticPr fontId="2"/>
  </si>
  <si>
    <t>K-022</t>
    <phoneticPr fontId="2"/>
  </si>
  <si>
    <t>S-011</t>
    <phoneticPr fontId="2"/>
  </si>
  <si>
    <t>S-021</t>
    <phoneticPr fontId="2"/>
  </si>
  <si>
    <t>N-013</t>
    <phoneticPr fontId="2"/>
  </si>
  <si>
    <t>I-011</t>
    <phoneticPr fontId="2"/>
  </si>
  <si>
    <t>N-012</t>
    <phoneticPr fontId="2"/>
  </si>
  <si>
    <t>I-021</t>
    <phoneticPr fontId="2"/>
  </si>
  <si>
    <t>I-022</t>
    <phoneticPr fontId="2"/>
  </si>
  <si>
    <t>S-021</t>
    <phoneticPr fontId="2"/>
  </si>
  <si>
    <t>S-022</t>
    <phoneticPr fontId="2"/>
  </si>
  <si>
    <t>S-022</t>
    <phoneticPr fontId="2"/>
  </si>
  <si>
    <t>K-012</t>
    <phoneticPr fontId="2"/>
  </si>
  <si>
    <t>K-021</t>
    <phoneticPr fontId="2"/>
  </si>
  <si>
    <t>N-011</t>
    <phoneticPr fontId="2"/>
  </si>
  <si>
    <t>K-021</t>
    <phoneticPr fontId="2"/>
  </si>
  <si>
    <t>行ラベル</t>
  </si>
  <si>
    <t>河津温泉</t>
  </si>
  <si>
    <t>修善寺温泉</t>
  </si>
  <si>
    <t>湯河原温泉</t>
  </si>
  <si>
    <t>野沢温泉</t>
  </si>
  <si>
    <t>総計</t>
  </si>
  <si>
    <t>列ラベル</t>
  </si>
  <si>
    <t>学校</t>
  </si>
  <si>
    <t>企業</t>
  </si>
  <si>
    <t>公共団体</t>
  </si>
  <si>
    <t>合計 / 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</si>
</sst>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¥&quot;#,##0;&quot;¥&quot;\-#,##0"/>
    <numFmt numFmtId="6" formatCode="&quot;¥&quot;#,##0;[Red]&quot;¥&quot;\-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6" fontId="0" fillId="0" borderId="2" xfId="1" applyFont="1" applyBorder="1">
      <alignment vertical="center"/>
    </xf>
    <xf numFmtId="6" fontId="0" fillId="0" borderId="3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5" fontId="0" fillId="0" borderId="0" xfId="0" applyNumberFormat="1">
      <alignment vertical="center"/>
    </xf>
    <xf numFmtId="0" fontId="0" fillId="0" borderId="5" xfId="0" applyBorder="1">
      <alignment vertical="center"/>
    </xf>
    <xf numFmtId="6" fontId="0" fillId="0" borderId="5" xfId="1" applyFont="1" applyBorder="1">
      <alignment vertical="center"/>
    </xf>
    <xf numFmtId="0" fontId="3" fillId="2" borderId="4" xfId="0" applyFont="1" applyFill="1" applyBorder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chartsheet" Target="chartsheets/sheet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[Lesson87.xlsx]ピボットテーブル!ﾋﾟﾎﾞｯﾄﾃｰﾌﾞﾙ1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ピボットテーブル!$B$3:$B$4</c:f>
              <c:strCache>
                <c:ptCount val="1"/>
                <c:pt idx="0">
                  <c:v>学校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ピボットテーブル!$A$5:$A$9</c:f>
              <c:strCache>
                <c:ptCount val="4"/>
                <c:pt idx="0">
                  <c:v>河津温泉</c:v>
                </c:pt>
                <c:pt idx="1">
                  <c:v>修善寺温泉</c:v>
                </c:pt>
                <c:pt idx="2">
                  <c:v>湯河原温泉</c:v>
                </c:pt>
                <c:pt idx="3">
                  <c:v>野沢温泉</c:v>
                </c:pt>
              </c:strCache>
            </c:strRef>
          </c:cat>
          <c:val>
            <c:numRef>
              <c:f>ピボットテーブル!$B$5:$B$9</c:f>
              <c:numCache>
                <c:formatCode>"¥"#,##0_);\("¥"#,##0\)</c:formatCode>
                <c:ptCount val="4"/>
                <c:pt idx="0">
                  <c:v>0</c:v>
                </c:pt>
                <c:pt idx="1">
                  <c:v>435000</c:v>
                </c:pt>
                <c:pt idx="2">
                  <c:v>594000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ピボットテーブル!$C$3:$C$4</c:f>
              <c:strCache>
                <c:ptCount val="1"/>
                <c:pt idx="0">
                  <c:v>企業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ピボットテーブル!$A$5:$A$9</c:f>
              <c:strCache>
                <c:ptCount val="4"/>
                <c:pt idx="0">
                  <c:v>河津温泉</c:v>
                </c:pt>
                <c:pt idx="1">
                  <c:v>修善寺温泉</c:v>
                </c:pt>
                <c:pt idx="2">
                  <c:v>湯河原温泉</c:v>
                </c:pt>
                <c:pt idx="3">
                  <c:v>野沢温泉</c:v>
                </c:pt>
              </c:strCache>
            </c:strRef>
          </c:cat>
          <c:val>
            <c:numRef>
              <c:f>ピボットテーブル!$C$5:$C$9</c:f>
              <c:numCache>
                <c:formatCode>"¥"#,##0_);\("¥"#,##0\)</c:formatCode>
                <c:ptCount val="4"/>
                <c:pt idx="0">
                  <c:v>320000</c:v>
                </c:pt>
                <c:pt idx="1">
                  <c:v>222400</c:v>
                </c:pt>
                <c:pt idx="2">
                  <c:v>0</c:v>
                </c:pt>
                <c:pt idx="3">
                  <c:v>245000</c:v>
                </c:pt>
              </c:numCache>
            </c:numRef>
          </c:val>
        </c:ser>
        <c:ser>
          <c:idx val="2"/>
          <c:order val="2"/>
          <c:tx>
            <c:strRef>
              <c:f>ピボットテーブル!$D$3:$D$4</c:f>
              <c:strCache>
                <c:ptCount val="1"/>
                <c:pt idx="0">
                  <c:v>公共団体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ピボットテーブル!$A$5:$A$9</c:f>
              <c:strCache>
                <c:ptCount val="4"/>
                <c:pt idx="0">
                  <c:v>河津温泉</c:v>
                </c:pt>
                <c:pt idx="1">
                  <c:v>修善寺温泉</c:v>
                </c:pt>
                <c:pt idx="2">
                  <c:v>湯河原温泉</c:v>
                </c:pt>
                <c:pt idx="3">
                  <c:v>野沢温泉</c:v>
                </c:pt>
              </c:strCache>
            </c:strRef>
          </c:cat>
          <c:val>
            <c:numRef>
              <c:f>ピボットテーブル!$D$5:$D$9</c:f>
              <c:numCache>
                <c:formatCode>"¥"#,##0_);\("¥"#,##0\)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442000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4630896"/>
        <c:axId val="694629264"/>
      </c:barChart>
      <c:catAx>
        <c:axId val="69463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4629264"/>
        <c:crosses val="autoZero"/>
        <c:auto val="1"/>
        <c:lblAlgn val="ctr"/>
        <c:lblOffset val="100"/>
        <c:noMultiLvlLbl val="0"/>
      </c:catAx>
      <c:valAx>
        <c:axId val="69462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¥&quot;#,##0_);\(&quot;¥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94630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667400</xdr:colOff>
      <xdr:row>0</xdr:row>
      <xdr:rowOff>46635</xdr:rowOff>
    </xdr:from>
    <xdr:ext cx="4265911" cy="625812"/>
    <xdr:sp macro="" textlink="">
      <xdr:nvSpPr>
        <xdr:cNvPr id="2" name="正方形/長方形 1"/>
        <xdr:cNvSpPr/>
      </xdr:nvSpPr>
      <xdr:spPr>
        <a:xfrm>
          <a:off x="2515250" y="46635"/>
          <a:ext cx="4265911" cy="62581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3200" b="0" cap="none" spc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</a:rPr>
            <a:t>団体様向け商品売上表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1</xdr:col>
      <xdr:colOff>533400</xdr:colOff>
      <xdr:row>23</xdr:row>
      <xdr:rowOff>152400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支店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支店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0" y="171450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904875</xdr:colOff>
      <xdr:row>9</xdr:row>
      <xdr:rowOff>161925</xdr:rowOff>
    </xdr:from>
    <xdr:to>
      <xdr:col>4</xdr:col>
      <xdr:colOff>257175</xdr:colOff>
      <xdr:row>23</xdr:row>
      <xdr:rowOff>142875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都道府県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都道府県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00275" y="1704975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1991.604717361108" createdVersion="5" refreshedVersion="5" minRefreshableVersion="3" recordCount="35">
  <cacheSource type="worksheet">
    <worksheetSource ref="B5:K40" sheet="売上表"/>
  </cacheSource>
  <cacheFields count="10">
    <cacheField name="受付番号" numFmtId="0">
      <sharedItems containsSemiMixedTypes="0" containsString="0" containsNumber="1" containsInteger="1" minValue="1500" maxValue="1534"/>
    </cacheField>
    <cacheField name="支店名" numFmtId="0">
      <sharedItems count="5">
        <s v="東京支店"/>
        <s v="川崎支店"/>
        <s v="品川支店"/>
        <s v="新橋支店"/>
        <s v="横浜支店"/>
      </sharedItems>
    </cacheField>
    <cacheField name="宿泊コード" numFmtId="0">
      <sharedItems/>
    </cacheField>
    <cacheField name="都道府県名" numFmtId="0">
      <sharedItems count="4">
        <s v="石川"/>
        <s v="神奈川"/>
        <s v="長野"/>
        <s v="静岡"/>
      </sharedItems>
    </cacheField>
    <cacheField name="温泉地" numFmtId="0">
      <sharedItems count="7">
        <s v="和倉温泉"/>
        <s v="箱根温泉"/>
        <s v="野沢温泉"/>
        <s v="湯河原温泉"/>
        <s v="山代温泉"/>
        <s v="河津温泉"/>
        <s v="修善寺温泉"/>
      </sharedItems>
    </cacheField>
    <cacheField name="宿泊先名" numFmtId="0">
      <sharedItems/>
    </cacheField>
    <cacheField name="2名1室（1名）" numFmtId="6">
      <sharedItems containsSemiMixedTypes="0" containsString="0" containsNumber="1" containsInteger="1" minValue="13500" maxValue="18500"/>
    </cacheField>
    <cacheField name="対象" numFmtId="0">
      <sharedItems count="3">
        <s v="学校"/>
        <s v="企業"/>
        <s v="公共団体"/>
      </sharedItems>
    </cacheField>
    <cacheField name="申込人数" numFmtId="0">
      <sharedItems containsSemiMixedTypes="0" containsString="0" containsNumber="1" containsInteger="1" minValue="8" maxValue="46"/>
    </cacheField>
    <cacheField name="合計金額" numFmtId="6">
      <sharedItems containsSemiMixedTypes="0" containsString="0" containsNumber="1" containsInteger="1" minValue="116000" maxValue="621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">
  <r>
    <n v="1500"/>
    <x v="0"/>
    <s v="I-021"/>
    <x v="0"/>
    <x v="0"/>
    <s v="ホテルのと"/>
    <n v="17000"/>
    <x v="0"/>
    <n v="26"/>
    <n v="442000"/>
  </r>
  <r>
    <n v="1501"/>
    <x v="1"/>
    <s v="K-012"/>
    <x v="1"/>
    <x v="1"/>
    <s v="旅館はな"/>
    <n v="13500"/>
    <x v="1"/>
    <n v="22"/>
    <n v="297000"/>
  </r>
  <r>
    <n v="1502"/>
    <x v="2"/>
    <s v="K-011"/>
    <x v="1"/>
    <x v="1"/>
    <s v="箱根湯本館"/>
    <n v="16000"/>
    <x v="1"/>
    <n v="26"/>
    <n v="416000"/>
  </r>
  <r>
    <n v="1503"/>
    <x v="3"/>
    <s v="N-011"/>
    <x v="2"/>
    <x v="2"/>
    <s v="満点星亭"/>
    <n v="17500"/>
    <x v="2"/>
    <n v="20"/>
    <n v="350000"/>
  </r>
  <r>
    <n v="1504"/>
    <x v="2"/>
    <s v="K-022"/>
    <x v="1"/>
    <x v="3"/>
    <s v="ます田屋"/>
    <n v="14500"/>
    <x v="2"/>
    <n v="14"/>
    <n v="203000"/>
  </r>
  <r>
    <n v="1505"/>
    <x v="3"/>
    <s v="K-022"/>
    <x v="1"/>
    <x v="3"/>
    <s v="ます田屋"/>
    <n v="14500"/>
    <x v="1"/>
    <n v="18"/>
    <n v="261000"/>
  </r>
  <r>
    <n v="1506"/>
    <x v="4"/>
    <s v="I-011"/>
    <x v="0"/>
    <x v="4"/>
    <s v="ホテルやましろの湯"/>
    <n v="18500"/>
    <x v="1"/>
    <n v="12"/>
    <n v="222000"/>
  </r>
  <r>
    <n v="1507"/>
    <x v="4"/>
    <s v="S-011"/>
    <x v="3"/>
    <x v="5"/>
    <s v="お宿ととや"/>
    <n v="16000"/>
    <x v="1"/>
    <n v="20"/>
    <n v="320000"/>
  </r>
  <r>
    <n v="1508"/>
    <x v="4"/>
    <s v="S-021"/>
    <x v="3"/>
    <x v="6"/>
    <s v="お宿花小路"/>
    <n v="14500"/>
    <x v="0"/>
    <n v="24"/>
    <n v="348000"/>
  </r>
  <r>
    <n v="1509"/>
    <x v="0"/>
    <s v="I-021"/>
    <x v="0"/>
    <x v="0"/>
    <s v="ホテルのと"/>
    <n v="17000"/>
    <x v="1"/>
    <n v="14"/>
    <n v="238000"/>
  </r>
  <r>
    <n v="1510"/>
    <x v="0"/>
    <s v="N-012"/>
    <x v="2"/>
    <x v="2"/>
    <s v="ペンションゆたか"/>
    <n v="17000"/>
    <x v="2"/>
    <n v="26"/>
    <n v="442000"/>
  </r>
  <r>
    <n v="1511"/>
    <x v="2"/>
    <s v="N-012"/>
    <x v="2"/>
    <x v="2"/>
    <s v="ペンションゆたか"/>
    <n v="17000"/>
    <x v="2"/>
    <n v="30"/>
    <n v="510000"/>
  </r>
  <r>
    <n v="1512"/>
    <x v="3"/>
    <s v="N-013"/>
    <x v="2"/>
    <x v="2"/>
    <s v="山の湯旅館"/>
    <n v="16000"/>
    <x v="1"/>
    <n v="18"/>
    <n v="288000"/>
  </r>
  <r>
    <n v="1513"/>
    <x v="1"/>
    <s v="I-011"/>
    <x v="0"/>
    <x v="4"/>
    <s v="ホテルやましろの湯"/>
    <n v="18500"/>
    <x v="1"/>
    <n v="10"/>
    <n v="185000"/>
  </r>
  <r>
    <n v="1514"/>
    <x v="2"/>
    <s v="S-011"/>
    <x v="3"/>
    <x v="5"/>
    <s v="お宿ととや"/>
    <n v="16000"/>
    <x v="1"/>
    <n v="22"/>
    <n v="352000"/>
  </r>
  <r>
    <n v="1515"/>
    <x v="0"/>
    <s v="S-011"/>
    <x v="3"/>
    <x v="5"/>
    <s v="お宿ととや"/>
    <n v="16000"/>
    <x v="1"/>
    <n v="20"/>
    <n v="320000"/>
  </r>
  <r>
    <n v="1516"/>
    <x v="2"/>
    <s v="N-012"/>
    <x v="2"/>
    <x v="2"/>
    <s v="ペンションゆたか"/>
    <n v="17000"/>
    <x v="0"/>
    <n v="22"/>
    <n v="374000"/>
  </r>
  <r>
    <n v="1517"/>
    <x v="4"/>
    <s v="I-021"/>
    <x v="0"/>
    <x v="0"/>
    <s v="ホテルのと"/>
    <n v="17000"/>
    <x v="1"/>
    <n v="12"/>
    <n v="204000"/>
  </r>
  <r>
    <n v="1518"/>
    <x v="4"/>
    <s v="S-021"/>
    <x v="3"/>
    <x v="6"/>
    <s v="お宿花小路"/>
    <n v="14500"/>
    <x v="2"/>
    <n v="24"/>
    <n v="348000"/>
  </r>
  <r>
    <n v="1519"/>
    <x v="4"/>
    <s v="I-022"/>
    <x v="0"/>
    <x v="0"/>
    <s v="海しまむら亭"/>
    <n v="14800"/>
    <x v="1"/>
    <n v="16"/>
    <n v="236800"/>
  </r>
  <r>
    <n v="1520"/>
    <x v="1"/>
    <s v="I-022"/>
    <x v="0"/>
    <x v="0"/>
    <s v="海しまむら亭"/>
    <n v="14800"/>
    <x v="0"/>
    <n v="24"/>
    <n v="355200"/>
  </r>
  <r>
    <n v="1521"/>
    <x v="0"/>
    <s v="S-021"/>
    <x v="3"/>
    <x v="6"/>
    <s v="お宿花小路"/>
    <n v="14500"/>
    <x v="0"/>
    <n v="30"/>
    <n v="435000"/>
  </r>
  <r>
    <n v="1522"/>
    <x v="1"/>
    <s v="S-022"/>
    <x v="3"/>
    <x v="6"/>
    <s v="旅館つつじ"/>
    <n v="13900"/>
    <x v="0"/>
    <n v="28"/>
    <n v="389200"/>
  </r>
  <r>
    <n v="1523"/>
    <x v="0"/>
    <s v="S-022"/>
    <x v="3"/>
    <x v="6"/>
    <s v="旅館つつじ"/>
    <n v="13900"/>
    <x v="1"/>
    <n v="16"/>
    <n v="222400"/>
  </r>
  <r>
    <n v="1524"/>
    <x v="2"/>
    <s v="I-022"/>
    <x v="0"/>
    <x v="0"/>
    <s v="海しまむら亭"/>
    <n v="14800"/>
    <x v="0"/>
    <n v="20"/>
    <n v="296000"/>
  </r>
  <r>
    <n v="1525"/>
    <x v="3"/>
    <s v="K-012"/>
    <x v="1"/>
    <x v="1"/>
    <s v="旅館はな"/>
    <n v="13500"/>
    <x v="2"/>
    <n v="46"/>
    <n v="621000"/>
  </r>
  <r>
    <n v="1526"/>
    <x v="1"/>
    <s v="K-022"/>
    <x v="1"/>
    <x v="3"/>
    <s v="ます田屋"/>
    <n v="14500"/>
    <x v="2"/>
    <n v="12"/>
    <n v="174000"/>
  </r>
  <r>
    <n v="1527"/>
    <x v="0"/>
    <s v="K-021"/>
    <x v="1"/>
    <x v="3"/>
    <s v="旅館ほたるの郷"/>
    <n v="16500"/>
    <x v="0"/>
    <n v="36"/>
    <n v="594000"/>
  </r>
  <r>
    <n v="1528"/>
    <x v="0"/>
    <s v="N-011"/>
    <x v="2"/>
    <x v="2"/>
    <s v="満点星亭"/>
    <n v="17500"/>
    <x v="1"/>
    <n v="14"/>
    <n v="245000"/>
  </r>
  <r>
    <n v="1529"/>
    <x v="1"/>
    <s v="N-011"/>
    <x v="2"/>
    <x v="2"/>
    <s v="満点星亭"/>
    <n v="17500"/>
    <x v="1"/>
    <n v="10"/>
    <n v="175000"/>
  </r>
  <r>
    <n v="1530"/>
    <x v="1"/>
    <s v="K-021"/>
    <x v="1"/>
    <x v="3"/>
    <s v="旅館ほたるの郷"/>
    <n v="16500"/>
    <x v="1"/>
    <n v="30"/>
    <n v="495000"/>
  </r>
  <r>
    <n v="1531"/>
    <x v="2"/>
    <s v="K-022"/>
    <x v="1"/>
    <x v="3"/>
    <s v="ます田屋"/>
    <n v="14500"/>
    <x v="1"/>
    <n v="8"/>
    <n v="116000"/>
  </r>
  <r>
    <n v="1532"/>
    <x v="4"/>
    <s v="I-011"/>
    <x v="0"/>
    <x v="4"/>
    <s v="ホテルやましろの湯"/>
    <n v="18500"/>
    <x v="2"/>
    <n v="28"/>
    <n v="518000"/>
  </r>
  <r>
    <n v="1533"/>
    <x v="4"/>
    <s v="S-011"/>
    <x v="3"/>
    <x v="5"/>
    <s v="お宿ととや"/>
    <n v="16000"/>
    <x v="1"/>
    <n v="16"/>
    <n v="256000"/>
  </r>
  <r>
    <n v="1534"/>
    <x v="3"/>
    <s v="N-012"/>
    <x v="2"/>
    <x v="2"/>
    <s v="ペンションゆたか"/>
    <n v="17000"/>
    <x v="1"/>
    <n v="16"/>
    <n v="272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missingCaption="0" updatedVersion="5" minRefreshableVersion="3" useAutoFormatting="1" itemPrintTitles="1" createdVersion="5" indent="0" outline="1" outlineData="1" multipleFieldFilters="0" chartFormat="3">
  <location ref="A3:E9" firstHeaderRow="1" firstDataRow="2" firstDataCol="1"/>
  <pivotFields count="10">
    <pivotField showAll="0"/>
    <pivotField showAll="0">
      <items count="6">
        <item h="1" x="4"/>
        <item h="1" x="3"/>
        <item h="1" x="1"/>
        <item x="0"/>
        <item h="1" x="2"/>
        <item t="default"/>
      </items>
    </pivotField>
    <pivotField showAll="0"/>
    <pivotField showAll="0">
      <items count="5">
        <item x="1"/>
        <item x="3"/>
        <item h="1" x="0"/>
        <item x="2"/>
        <item t="default"/>
      </items>
    </pivotField>
    <pivotField axis="axisRow" showAll="0">
      <items count="8">
        <item x="5"/>
        <item x="4"/>
        <item x="6"/>
        <item x="3"/>
        <item x="1"/>
        <item x="2"/>
        <item x="0"/>
        <item t="default"/>
      </items>
    </pivotField>
    <pivotField showAll="0"/>
    <pivotField numFmtId="6" showAll="0"/>
    <pivotField axis="axisCol" showAll="0">
      <items count="4">
        <item x="0"/>
        <item x="1"/>
        <item x="2"/>
        <item t="default"/>
      </items>
    </pivotField>
    <pivotField showAll="0"/>
    <pivotField dataField="1" numFmtId="6" showAll="0"/>
  </pivotFields>
  <rowFields count="1">
    <field x="4"/>
  </rowFields>
  <rowItems count="5">
    <i>
      <x/>
    </i>
    <i>
      <x v="2"/>
    </i>
    <i>
      <x v="3"/>
    </i>
    <i>
      <x v="5"/>
    </i>
    <i t="grand">
      <x/>
    </i>
  </rowItems>
  <colFields count="1">
    <field x="7"/>
  </colFields>
  <colItems count="4">
    <i>
      <x/>
    </i>
    <i>
      <x v="1"/>
    </i>
    <i>
      <x v="2"/>
    </i>
    <i t="grand">
      <x/>
    </i>
  </colItems>
  <dataFields count="1">
    <dataField name="合計 / 合計金額" fld="9" baseField="4" baseItem="0" numFmtId="5"/>
  </dataFields>
  <chartFormats count="3"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0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1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7" count="1" selected="0">
            <x v="2"/>
          </reference>
        </references>
      </pivotArea>
    </chartFormat>
  </chartFormats>
  <pivotTableStyleInfo name="PivotStyleMedium1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支店名" sourceName="支店名">
  <pivotTables>
    <pivotTable tabId="4" name="ﾋﾟﾎﾞｯﾄﾃｰﾌﾞﾙ1"/>
  </pivotTables>
  <data>
    <tabular pivotCacheId="1">
      <items count="5">
        <i x="4"/>
        <i x="3"/>
        <i x="1"/>
        <i x="0" s="1"/>
        <i x="2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都道府県名" sourceName="都道府県名">
  <pivotTables>
    <pivotTable tabId="4" name="ﾋﾟﾎﾞｯﾄﾃｰﾌﾞﾙ1"/>
  </pivotTables>
  <data>
    <tabular pivotCacheId="1">
      <items count="4">
        <i x="1" s="1"/>
        <i x="3" s="1"/>
        <i x="0"/>
        <i x="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支店名" cache="スライサー_支店名" caption="支店名" rowHeight="225425"/>
  <slicer name="都道府県名" cache="スライサー_都道府県名" caption="都道府県名" rowHeight="225425"/>
</slicer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0"/>
  <sheetViews>
    <sheetView tabSelected="1" workbookViewId="0"/>
  </sheetViews>
  <sheetFormatPr defaultRowHeight="13.5" x14ac:dyDescent="0.15"/>
  <cols>
    <col min="1" max="1" width="2.625" customWidth="1"/>
    <col min="3" max="3" width="12.625" customWidth="1"/>
    <col min="4" max="4" width="10.625" customWidth="1"/>
    <col min="5" max="5" width="11.875" bestFit="1" customWidth="1"/>
    <col min="6" max="6" width="12.625" customWidth="1"/>
    <col min="7" max="7" width="18.625" customWidth="1"/>
    <col min="8" max="8" width="13.625" customWidth="1"/>
    <col min="10" max="11" width="9.75" bestFit="1" customWidth="1"/>
  </cols>
  <sheetData>
    <row r="5" spans="2:11" ht="14.25" thickBot="1" x14ac:dyDescent="0.2">
      <c r="B5" s="14" t="s">
        <v>0</v>
      </c>
      <c r="C5" s="14" t="s">
        <v>1</v>
      </c>
      <c r="D5" s="14" t="s">
        <v>2</v>
      </c>
      <c r="E5" s="14" t="s">
        <v>7</v>
      </c>
      <c r="F5" s="14" t="s">
        <v>8</v>
      </c>
      <c r="G5" s="14" t="s">
        <v>9</v>
      </c>
      <c r="H5" s="14" t="s">
        <v>3</v>
      </c>
      <c r="I5" s="14" t="s">
        <v>4</v>
      </c>
      <c r="J5" s="14" t="s">
        <v>5</v>
      </c>
      <c r="K5" s="14" t="s">
        <v>6</v>
      </c>
    </row>
    <row r="6" spans="2:11" ht="14.25" thickTop="1" x14ac:dyDescent="0.15">
      <c r="B6" s="12">
        <v>1500</v>
      </c>
      <c r="C6" s="12" t="s">
        <v>11</v>
      </c>
      <c r="D6" s="12" t="s">
        <v>60</v>
      </c>
      <c r="E6" s="12" t="str">
        <f>IF($D6="","",VLOOKUP($D6,宿泊先リスト!$A$4:$E$16,2,FALSE))</f>
        <v>石川</v>
      </c>
      <c r="F6" s="12" t="str">
        <f>IF($D6="","",VLOOKUP($D6,宿泊先リスト!$A$4:$E$16,3,FALSE))</f>
        <v>和倉温泉</v>
      </c>
      <c r="G6" s="12" t="str">
        <f>IF($D6="","",VLOOKUP($D6,宿泊先リスト!$A$4:$E$16,4,FALSE))</f>
        <v>ホテルのと</v>
      </c>
      <c r="H6" s="13">
        <f>IF($D6="","",VLOOKUP($D6,宿泊先リスト!$A$4:$E$16,5,FALSE))</f>
        <v>17000</v>
      </c>
      <c r="I6" s="12" t="s">
        <v>57</v>
      </c>
      <c r="J6" s="12">
        <v>26</v>
      </c>
      <c r="K6" s="13">
        <f>IF(D6="","",H6*J6)</f>
        <v>442000</v>
      </c>
    </row>
    <row r="7" spans="2:11" x14ac:dyDescent="0.15">
      <c r="B7" s="1">
        <v>1501</v>
      </c>
      <c r="C7" s="1" t="s">
        <v>14</v>
      </c>
      <c r="D7" s="1" t="s">
        <v>61</v>
      </c>
      <c r="E7" s="1" t="str">
        <f>IF($D7="","",VLOOKUP($D7,宿泊先リスト!$A$4:$E$16,2,FALSE))</f>
        <v>神奈川</v>
      </c>
      <c r="F7" s="1" t="str">
        <f>IF($D7="","",VLOOKUP($D7,宿泊先リスト!$A$4:$E$16,3,FALSE))</f>
        <v>箱根温泉</v>
      </c>
      <c r="G7" s="1" t="str">
        <f>IF($D7="","",VLOOKUP($D7,宿泊先リスト!$A$4:$E$16,4,FALSE))</f>
        <v>旅館はな</v>
      </c>
      <c r="H7" s="7">
        <f>IF($D7="","",VLOOKUP($D7,宿泊先リスト!$A$4:$E$16,5,FALSE))</f>
        <v>13500</v>
      </c>
      <c r="I7" s="1" t="s">
        <v>58</v>
      </c>
      <c r="J7" s="1">
        <v>22</v>
      </c>
      <c r="K7" s="7">
        <f t="shared" ref="K7:K40" si="0">IF(D7="","",H7*J7)</f>
        <v>297000</v>
      </c>
    </row>
    <row r="8" spans="2:11" x14ac:dyDescent="0.15">
      <c r="B8" s="1">
        <v>1502</v>
      </c>
      <c r="C8" s="1" t="s">
        <v>13</v>
      </c>
      <c r="D8" s="1" t="s">
        <v>26</v>
      </c>
      <c r="E8" s="1" t="str">
        <f>IF($D8="","",VLOOKUP($D8,宿泊先リスト!$A$4:$E$16,2,FALSE))</f>
        <v>神奈川</v>
      </c>
      <c r="F8" s="1" t="str">
        <f>IF($D8="","",VLOOKUP($D8,宿泊先リスト!$A$4:$E$16,3,FALSE))</f>
        <v>箱根温泉</v>
      </c>
      <c r="G8" s="1" t="str">
        <f>IF($D8="","",VLOOKUP($D8,宿泊先リスト!$A$4:$E$16,4,FALSE))</f>
        <v>箱根湯本館</v>
      </c>
      <c r="H8" s="7">
        <f>IF($D8="","",VLOOKUP($D8,宿泊先リスト!$A$4:$E$16,5,FALSE))</f>
        <v>16000</v>
      </c>
      <c r="I8" s="1" t="s">
        <v>58</v>
      </c>
      <c r="J8" s="1">
        <v>26</v>
      </c>
      <c r="K8" s="7">
        <f t="shared" si="0"/>
        <v>416000</v>
      </c>
    </row>
    <row r="9" spans="2:11" x14ac:dyDescent="0.15">
      <c r="B9" s="1">
        <v>1503</v>
      </c>
      <c r="C9" s="1" t="s">
        <v>12</v>
      </c>
      <c r="D9" s="1" t="s">
        <v>62</v>
      </c>
      <c r="E9" s="1" t="str">
        <f>IF($D9="","",VLOOKUP($D9,宿泊先リスト!$A$4:$E$16,2,FALSE))</f>
        <v>長野</v>
      </c>
      <c r="F9" s="1" t="str">
        <f>IF($D9="","",VLOOKUP($D9,宿泊先リスト!$A$4:$E$16,3,FALSE))</f>
        <v>野沢温泉</v>
      </c>
      <c r="G9" s="1" t="str">
        <f>IF($D9="","",VLOOKUP($D9,宿泊先リスト!$A$4:$E$16,4,FALSE))</f>
        <v>満点星亭</v>
      </c>
      <c r="H9" s="7">
        <f>IF($D9="","",VLOOKUP($D9,宿泊先リスト!$A$4:$E$16,5,FALSE))</f>
        <v>17500</v>
      </c>
      <c r="I9" s="1" t="s">
        <v>59</v>
      </c>
      <c r="J9" s="1">
        <v>20</v>
      </c>
      <c r="K9" s="7">
        <f t="shared" si="0"/>
        <v>350000</v>
      </c>
    </row>
    <row r="10" spans="2:11" x14ac:dyDescent="0.15">
      <c r="B10" s="1">
        <v>1504</v>
      </c>
      <c r="C10" s="1" t="s">
        <v>13</v>
      </c>
      <c r="D10" s="1" t="s">
        <v>63</v>
      </c>
      <c r="E10" s="1" t="str">
        <f>IF($D10="","",VLOOKUP($D10,宿泊先リスト!$A$4:$E$16,2,FALSE))</f>
        <v>神奈川</v>
      </c>
      <c r="F10" s="1" t="str">
        <f>IF($D10="","",VLOOKUP($D10,宿泊先リスト!$A$4:$E$16,3,FALSE))</f>
        <v>湯河原温泉</v>
      </c>
      <c r="G10" s="1" t="str">
        <f>IF($D10="","",VLOOKUP($D10,宿泊先リスト!$A$4:$E$16,4,FALSE))</f>
        <v>ます田屋</v>
      </c>
      <c r="H10" s="7">
        <f>IF($D10="","",VLOOKUP($D10,宿泊先リスト!$A$4:$E$16,5,FALSE))</f>
        <v>14500</v>
      </c>
      <c r="I10" s="1" t="s">
        <v>59</v>
      </c>
      <c r="J10" s="1">
        <v>14</v>
      </c>
      <c r="K10" s="7">
        <f t="shared" si="0"/>
        <v>203000</v>
      </c>
    </row>
    <row r="11" spans="2:11" x14ac:dyDescent="0.15">
      <c r="B11" s="1">
        <v>1505</v>
      </c>
      <c r="C11" s="1" t="s">
        <v>12</v>
      </c>
      <c r="D11" s="1" t="s">
        <v>64</v>
      </c>
      <c r="E11" s="1" t="str">
        <f>IF($D11="","",VLOOKUP($D11,宿泊先リスト!$A$4:$E$16,2,FALSE))</f>
        <v>神奈川</v>
      </c>
      <c r="F11" s="1" t="str">
        <f>IF($D11="","",VLOOKUP($D11,宿泊先リスト!$A$4:$E$16,3,FALSE))</f>
        <v>湯河原温泉</v>
      </c>
      <c r="G11" s="1" t="str">
        <f>IF($D11="","",VLOOKUP($D11,宿泊先リスト!$A$4:$E$16,4,FALSE))</f>
        <v>ます田屋</v>
      </c>
      <c r="H11" s="7">
        <f>IF($D11="","",VLOOKUP($D11,宿泊先リスト!$A$4:$E$16,5,FALSE))</f>
        <v>14500</v>
      </c>
      <c r="I11" s="1" t="s">
        <v>58</v>
      </c>
      <c r="J11" s="1">
        <v>18</v>
      </c>
      <c r="K11" s="7">
        <f t="shared" si="0"/>
        <v>261000</v>
      </c>
    </row>
    <row r="12" spans="2:11" x14ac:dyDescent="0.15">
      <c r="B12" s="1">
        <v>1506</v>
      </c>
      <c r="C12" s="1" t="s">
        <v>15</v>
      </c>
      <c r="D12" s="1" t="s">
        <v>54</v>
      </c>
      <c r="E12" s="1" t="str">
        <f>IF($D12="","",VLOOKUP($D12,宿泊先リスト!$A$4:$E$16,2,FALSE))</f>
        <v>石川</v>
      </c>
      <c r="F12" s="1" t="str">
        <f>IF($D12="","",VLOOKUP($D12,宿泊先リスト!$A$4:$E$16,3,FALSE))</f>
        <v>山代温泉</v>
      </c>
      <c r="G12" s="1" t="str">
        <f>IF($D12="","",VLOOKUP($D12,宿泊先リスト!$A$4:$E$16,4,FALSE))</f>
        <v>ホテルやましろの湯</v>
      </c>
      <c r="H12" s="7">
        <f>IF($D12="","",VLOOKUP($D12,宿泊先リスト!$A$4:$E$16,5,FALSE))</f>
        <v>18500</v>
      </c>
      <c r="I12" s="1" t="s">
        <v>58</v>
      </c>
      <c r="J12" s="1">
        <v>12</v>
      </c>
      <c r="K12" s="7">
        <f t="shared" si="0"/>
        <v>222000</v>
      </c>
    </row>
    <row r="13" spans="2:11" x14ac:dyDescent="0.15">
      <c r="B13" s="1">
        <v>1507</v>
      </c>
      <c r="C13" s="1" t="s">
        <v>15</v>
      </c>
      <c r="D13" s="1" t="s">
        <v>65</v>
      </c>
      <c r="E13" s="1" t="str">
        <f>IF($D13="","",VLOOKUP($D13,宿泊先リスト!$A$4:$E$16,2,FALSE))</f>
        <v>静岡</v>
      </c>
      <c r="F13" s="1" t="str">
        <f>IF($D13="","",VLOOKUP($D13,宿泊先リスト!$A$4:$E$16,3,FALSE))</f>
        <v>河津温泉</v>
      </c>
      <c r="G13" s="1" t="str">
        <f>IF($D13="","",VLOOKUP($D13,宿泊先リスト!$A$4:$E$16,4,FALSE))</f>
        <v>お宿ととや</v>
      </c>
      <c r="H13" s="7">
        <f>IF($D13="","",VLOOKUP($D13,宿泊先リスト!$A$4:$E$16,5,FALSE))</f>
        <v>16000</v>
      </c>
      <c r="I13" s="1" t="s">
        <v>58</v>
      </c>
      <c r="J13" s="1">
        <v>20</v>
      </c>
      <c r="K13" s="7">
        <f t="shared" si="0"/>
        <v>320000</v>
      </c>
    </row>
    <row r="14" spans="2:11" x14ac:dyDescent="0.15">
      <c r="B14" s="1">
        <v>1508</v>
      </c>
      <c r="C14" s="1" t="s">
        <v>15</v>
      </c>
      <c r="D14" s="1" t="s">
        <v>66</v>
      </c>
      <c r="E14" s="1" t="str">
        <f>IF($D14="","",VLOOKUP($D14,宿泊先リスト!$A$4:$E$16,2,FALSE))</f>
        <v>静岡</v>
      </c>
      <c r="F14" s="1" t="str">
        <f>IF($D14="","",VLOOKUP($D14,宿泊先リスト!$A$4:$E$16,3,FALSE))</f>
        <v>修善寺温泉</v>
      </c>
      <c r="G14" s="1" t="str">
        <f>IF($D14="","",VLOOKUP($D14,宿泊先リスト!$A$4:$E$16,4,FALSE))</f>
        <v>お宿花小路</v>
      </c>
      <c r="H14" s="7">
        <f>IF($D14="","",VLOOKUP($D14,宿泊先リスト!$A$4:$E$16,5,FALSE))</f>
        <v>14500</v>
      </c>
      <c r="I14" s="1" t="s">
        <v>57</v>
      </c>
      <c r="J14" s="1">
        <v>24</v>
      </c>
      <c r="K14" s="7">
        <f t="shared" si="0"/>
        <v>348000</v>
      </c>
    </row>
    <row r="15" spans="2:11" x14ac:dyDescent="0.15">
      <c r="B15" s="1">
        <v>1509</v>
      </c>
      <c r="C15" s="1" t="s">
        <v>11</v>
      </c>
      <c r="D15" s="1" t="s">
        <v>60</v>
      </c>
      <c r="E15" s="1" t="str">
        <f>IF($D15="","",VLOOKUP($D15,宿泊先リスト!$A$4:$E$16,2,FALSE))</f>
        <v>石川</v>
      </c>
      <c r="F15" s="1" t="str">
        <f>IF($D15="","",VLOOKUP($D15,宿泊先リスト!$A$4:$E$16,3,FALSE))</f>
        <v>和倉温泉</v>
      </c>
      <c r="G15" s="1" t="str">
        <f>IF($D15="","",VLOOKUP($D15,宿泊先リスト!$A$4:$E$16,4,FALSE))</f>
        <v>ホテルのと</v>
      </c>
      <c r="H15" s="7">
        <f>IF($D15="","",VLOOKUP($D15,宿泊先リスト!$A$4:$E$16,5,FALSE))</f>
        <v>17000</v>
      </c>
      <c r="I15" s="1" t="s">
        <v>58</v>
      </c>
      <c r="J15" s="1">
        <v>14</v>
      </c>
      <c r="K15" s="7">
        <f t="shared" si="0"/>
        <v>238000</v>
      </c>
    </row>
    <row r="16" spans="2:11" x14ac:dyDescent="0.15">
      <c r="B16" s="1">
        <v>1510</v>
      </c>
      <c r="C16" s="1" t="s">
        <v>11</v>
      </c>
      <c r="D16" s="1" t="s">
        <v>56</v>
      </c>
      <c r="E16" s="1" t="str">
        <f>IF($D16="","",VLOOKUP($D16,宿泊先リスト!$A$4:$E$16,2,FALSE))</f>
        <v>長野</v>
      </c>
      <c r="F16" s="1" t="str">
        <f>IF($D16="","",VLOOKUP($D16,宿泊先リスト!$A$4:$E$16,3,FALSE))</f>
        <v>野沢温泉</v>
      </c>
      <c r="G16" s="1" t="str">
        <f>IF($D16="","",VLOOKUP($D16,宿泊先リスト!$A$4:$E$16,4,FALSE))</f>
        <v>ペンションゆたか</v>
      </c>
      <c r="H16" s="7">
        <f>IF($D16="","",VLOOKUP($D16,宿泊先リスト!$A$4:$E$16,5,FALSE))</f>
        <v>17000</v>
      </c>
      <c r="I16" s="1" t="s">
        <v>59</v>
      </c>
      <c r="J16" s="1">
        <v>26</v>
      </c>
      <c r="K16" s="7">
        <f t="shared" si="0"/>
        <v>442000</v>
      </c>
    </row>
    <row r="17" spans="2:11" x14ac:dyDescent="0.15">
      <c r="B17" s="1">
        <v>1511</v>
      </c>
      <c r="C17" s="1" t="s">
        <v>13</v>
      </c>
      <c r="D17" s="1" t="s">
        <v>56</v>
      </c>
      <c r="E17" s="1" t="str">
        <f>IF($D17="","",VLOOKUP($D17,宿泊先リスト!$A$4:$E$16,2,FALSE))</f>
        <v>長野</v>
      </c>
      <c r="F17" s="1" t="str">
        <f>IF($D17="","",VLOOKUP($D17,宿泊先リスト!$A$4:$E$16,3,FALSE))</f>
        <v>野沢温泉</v>
      </c>
      <c r="G17" s="1" t="str">
        <f>IF($D17="","",VLOOKUP($D17,宿泊先リスト!$A$4:$E$16,4,FALSE))</f>
        <v>ペンションゆたか</v>
      </c>
      <c r="H17" s="7">
        <f>IF($D17="","",VLOOKUP($D17,宿泊先リスト!$A$4:$E$16,5,FALSE))</f>
        <v>17000</v>
      </c>
      <c r="I17" s="1" t="s">
        <v>59</v>
      </c>
      <c r="J17" s="1">
        <v>30</v>
      </c>
      <c r="K17" s="7">
        <f t="shared" si="0"/>
        <v>510000</v>
      </c>
    </row>
    <row r="18" spans="2:11" x14ac:dyDescent="0.15">
      <c r="B18" s="1">
        <v>1512</v>
      </c>
      <c r="C18" s="1" t="s">
        <v>12</v>
      </c>
      <c r="D18" s="1" t="s">
        <v>67</v>
      </c>
      <c r="E18" s="1" t="str">
        <f>IF($D18="","",VLOOKUP($D18,宿泊先リスト!$A$4:$E$16,2,FALSE))</f>
        <v>長野</v>
      </c>
      <c r="F18" s="1" t="str">
        <f>IF($D18="","",VLOOKUP($D18,宿泊先リスト!$A$4:$E$16,3,FALSE))</f>
        <v>野沢温泉</v>
      </c>
      <c r="G18" s="1" t="str">
        <f>IF($D18="","",VLOOKUP($D18,宿泊先リスト!$A$4:$E$16,4,FALSE))</f>
        <v>山の湯旅館</v>
      </c>
      <c r="H18" s="7">
        <f>IF($D18="","",VLOOKUP($D18,宿泊先リスト!$A$4:$E$16,5,FALSE))</f>
        <v>16000</v>
      </c>
      <c r="I18" s="1" t="s">
        <v>58</v>
      </c>
      <c r="J18" s="1">
        <v>18</v>
      </c>
      <c r="K18" s="7">
        <f t="shared" si="0"/>
        <v>288000</v>
      </c>
    </row>
    <row r="19" spans="2:11" x14ac:dyDescent="0.15">
      <c r="B19" s="1">
        <v>1513</v>
      </c>
      <c r="C19" s="1" t="s">
        <v>14</v>
      </c>
      <c r="D19" s="1" t="s">
        <v>68</v>
      </c>
      <c r="E19" s="1" t="str">
        <f>IF($D19="","",VLOOKUP($D19,宿泊先リスト!$A$4:$E$16,2,FALSE))</f>
        <v>石川</v>
      </c>
      <c r="F19" s="1" t="str">
        <f>IF($D19="","",VLOOKUP($D19,宿泊先リスト!$A$4:$E$16,3,FALSE))</f>
        <v>山代温泉</v>
      </c>
      <c r="G19" s="1" t="str">
        <f>IF($D19="","",VLOOKUP($D19,宿泊先リスト!$A$4:$E$16,4,FALSE))</f>
        <v>ホテルやましろの湯</v>
      </c>
      <c r="H19" s="7">
        <f>IF($D19="","",VLOOKUP($D19,宿泊先リスト!$A$4:$E$16,5,FALSE))</f>
        <v>18500</v>
      </c>
      <c r="I19" s="1" t="s">
        <v>58</v>
      </c>
      <c r="J19" s="1">
        <v>10</v>
      </c>
      <c r="K19" s="7">
        <f t="shared" si="0"/>
        <v>185000</v>
      </c>
    </row>
    <row r="20" spans="2:11" x14ac:dyDescent="0.15">
      <c r="B20" s="1">
        <v>1514</v>
      </c>
      <c r="C20" s="1" t="s">
        <v>13</v>
      </c>
      <c r="D20" s="1" t="s">
        <v>65</v>
      </c>
      <c r="E20" s="1" t="str">
        <f>IF($D20="","",VLOOKUP($D20,宿泊先リスト!$A$4:$E$16,2,FALSE))</f>
        <v>静岡</v>
      </c>
      <c r="F20" s="1" t="str">
        <f>IF($D20="","",VLOOKUP($D20,宿泊先リスト!$A$4:$E$16,3,FALSE))</f>
        <v>河津温泉</v>
      </c>
      <c r="G20" s="1" t="str">
        <f>IF($D20="","",VLOOKUP($D20,宿泊先リスト!$A$4:$E$16,4,FALSE))</f>
        <v>お宿ととや</v>
      </c>
      <c r="H20" s="7">
        <f>IF($D20="","",VLOOKUP($D20,宿泊先リスト!$A$4:$E$16,5,FALSE))</f>
        <v>16000</v>
      </c>
      <c r="I20" s="1" t="s">
        <v>58</v>
      </c>
      <c r="J20" s="1">
        <v>22</v>
      </c>
      <c r="K20" s="7">
        <f t="shared" si="0"/>
        <v>352000</v>
      </c>
    </row>
    <row r="21" spans="2:11" x14ac:dyDescent="0.15">
      <c r="B21" s="1">
        <v>1515</v>
      </c>
      <c r="C21" s="1" t="s">
        <v>11</v>
      </c>
      <c r="D21" s="1" t="s">
        <v>65</v>
      </c>
      <c r="E21" s="1" t="str">
        <f>IF($D21="","",VLOOKUP($D21,宿泊先リスト!$A$4:$E$16,2,FALSE))</f>
        <v>静岡</v>
      </c>
      <c r="F21" s="1" t="str">
        <f>IF($D21="","",VLOOKUP($D21,宿泊先リスト!$A$4:$E$16,3,FALSE))</f>
        <v>河津温泉</v>
      </c>
      <c r="G21" s="1" t="str">
        <f>IF($D21="","",VLOOKUP($D21,宿泊先リスト!$A$4:$E$16,4,FALSE))</f>
        <v>お宿ととや</v>
      </c>
      <c r="H21" s="7">
        <f>IF($D21="","",VLOOKUP($D21,宿泊先リスト!$A$4:$E$16,5,FALSE))</f>
        <v>16000</v>
      </c>
      <c r="I21" s="1" t="s">
        <v>58</v>
      </c>
      <c r="J21" s="1">
        <v>20</v>
      </c>
      <c r="K21" s="7">
        <f t="shared" si="0"/>
        <v>320000</v>
      </c>
    </row>
    <row r="22" spans="2:11" x14ac:dyDescent="0.15">
      <c r="B22" s="1">
        <v>1516</v>
      </c>
      <c r="C22" s="1" t="s">
        <v>13</v>
      </c>
      <c r="D22" s="1" t="s">
        <v>69</v>
      </c>
      <c r="E22" s="1" t="str">
        <f>IF($D22="","",VLOOKUP($D22,宿泊先リスト!$A$4:$E$16,2,FALSE))</f>
        <v>長野</v>
      </c>
      <c r="F22" s="1" t="str">
        <f>IF($D22="","",VLOOKUP($D22,宿泊先リスト!$A$4:$E$16,3,FALSE))</f>
        <v>野沢温泉</v>
      </c>
      <c r="G22" s="1" t="str">
        <f>IF($D22="","",VLOOKUP($D22,宿泊先リスト!$A$4:$E$16,4,FALSE))</f>
        <v>ペンションゆたか</v>
      </c>
      <c r="H22" s="7">
        <f>IF($D22="","",VLOOKUP($D22,宿泊先リスト!$A$4:$E$16,5,FALSE))</f>
        <v>17000</v>
      </c>
      <c r="I22" s="1" t="s">
        <v>57</v>
      </c>
      <c r="J22" s="1">
        <v>22</v>
      </c>
      <c r="K22" s="7">
        <f t="shared" si="0"/>
        <v>374000</v>
      </c>
    </row>
    <row r="23" spans="2:11" x14ac:dyDescent="0.15">
      <c r="B23" s="1">
        <v>1517</v>
      </c>
      <c r="C23" s="1" t="s">
        <v>15</v>
      </c>
      <c r="D23" s="1" t="s">
        <v>70</v>
      </c>
      <c r="E23" s="1" t="str">
        <f>IF($D23="","",VLOOKUP($D23,宿泊先リスト!$A$4:$E$16,2,FALSE))</f>
        <v>石川</v>
      </c>
      <c r="F23" s="1" t="str">
        <f>IF($D23="","",VLOOKUP($D23,宿泊先リスト!$A$4:$E$16,3,FALSE))</f>
        <v>和倉温泉</v>
      </c>
      <c r="G23" s="1" t="str">
        <f>IF($D23="","",VLOOKUP($D23,宿泊先リスト!$A$4:$E$16,4,FALSE))</f>
        <v>ホテルのと</v>
      </c>
      <c r="H23" s="7">
        <f>IF($D23="","",VLOOKUP($D23,宿泊先リスト!$A$4:$E$16,5,FALSE))</f>
        <v>17000</v>
      </c>
      <c r="I23" s="1" t="s">
        <v>58</v>
      </c>
      <c r="J23" s="1">
        <v>12</v>
      </c>
      <c r="K23" s="7">
        <f t="shared" si="0"/>
        <v>204000</v>
      </c>
    </row>
    <row r="24" spans="2:11" x14ac:dyDescent="0.15">
      <c r="B24" s="1">
        <v>1518</v>
      </c>
      <c r="C24" s="1" t="s">
        <v>15</v>
      </c>
      <c r="D24" s="1" t="s">
        <v>66</v>
      </c>
      <c r="E24" s="1" t="str">
        <f>IF($D24="","",VLOOKUP($D24,宿泊先リスト!$A$4:$E$16,2,FALSE))</f>
        <v>静岡</v>
      </c>
      <c r="F24" s="1" t="str">
        <f>IF($D24="","",VLOOKUP($D24,宿泊先リスト!$A$4:$E$16,3,FALSE))</f>
        <v>修善寺温泉</v>
      </c>
      <c r="G24" s="1" t="str">
        <f>IF($D24="","",VLOOKUP($D24,宿泊先リスト!$A$4:$E$16,4,FALSE))</f>
        <v>お宿花小路</v>
      </c>
      <c r="H24" s="7">
        <f>IF($D24="","",VLOOKUP($D24,宿泊先リスト!$A$4:$E$16,5,FALSE))</f>
        <v>14500</v>
      </c>
      <c r="I24" s="1" t="s">
        <v>59</v>
      </c>
      <c r="J24" s="1">
        <v>24</v>
      </c>
      <c r="K24" s="7">
        <f t="shared" si="0"/>
        <v>348000</v>
      </c>
    </row>
    <row r="25" spans="2:11" x14ac:dyDescent="0.15">
      <c r="B25" s="1">
        <v>1519</v>
      </c>
      <c r="C25" s="1" t="s">
        <v>15</v>
      </c>
      <c r="D25" s="1" t="s">
        <v>71</v>
      </c>
      <c r="E25" s="1" t="str">
        <f>IF($D25="","",VLOOKUP($D25,宿泊先リスト!$A$4:$E$16,2,FALSE))</f>
        <v>石川</v>
      </c>
      <c r="F25" s="1" t="str">
        <f>IF($D25="","",VLOOKUP($D25,宿泊先リスト!$A$4:$E$16,3,FALSE))</f>
        <v>和倉温泉</v>
      </c>
      <c r="G25" s="1" t="str">
        <f>IF($D25="","",VLOOKUP($D25,宿泊先リスト!$A$4:$E$16,4,FALSE))</f>
        <v>海しまむら亭</v>
      </c>
      <c r="H25" s="7">
        <f>IF($D25="","",VLOOKUP($D25,宿泊先リスト!$A$4:$E$16,5,FALSE))</f>
        <v>14800</v>
      </c>
      <c r="I25" s="1" t="s">
        <v>58</v>
      </c>
      <c r="J25" s="1">
        <v>16</v>
      </c>
      <c r="K25" s="7">
        <f t="shared" si="0"/>
        <v>236800</v>
      </c>
    </row>
    <row r="26" spans="2:11" x14ac:dyDescent="0.15">
      <c r="B26" s="1">
        <v>1520</v>
      </c>
      <c r="C26" s="1" t="s">
        <v>14</v>
      </c>
      <c r="D26" s="1" t="s">
        <v>71</v>
      </c>
      <c r="E26" s="1" t="str">
        <f>IF($D26="","",VLOOKUP($D26,宿泊先リスト!$A$4:$E$16,2,FALSE))</f>
        <v>石川</v>
      </c>
      <c r="F26" s="1" t="str">
        <f>IF($D26="","",VLOOKUP($D26,宿泊先リスト!$A$4:$E$16,3,FALSE))</f>
        <v>和倉温泉</v>
      </c>
      <c r="G26" s="1" t="str">
        <f>IF($D26="","",VLOOKUP($D26,宿泊先リスト!$A$4:$E$16,4,FALSE))</f>
        <v>海しまむら亭</v>
      </c>
      <c r="H26" s="7">
        <f>IF($D26="","",VLOOKUP($D26,宿泊先リスト!$A$4:$E$16,5,FALSE))</f>
        <v>14800</v>
      </c>
      <c r="I26" s="1" t="s">
        <v>57</v>
      </c>
      <c r="J26" s="1">
        <v>24</v>
      </c>
      <c r="K26" s="7">
        <f t="shared" si="0"/>
        <v>355200</v>
      </c>
    </row>
    <row r="27" spans="2:11" x14ac:dyDescent="0.15">
      <c r="B27" s="1">
        <v>1521</v>
      </c>
      <c r="C27" s="1" t="s">
        <v>11</v>
      </c>
      <c r="D27" s="1" t="s">
        <v>72</v>
      </c>
      <c r="E27" s="1" t="str">
        <f>IF($D27="","",VLOOKUP($D27,宿泊先リスト!$A$4:$E$16,2,FALSE))</f>
        <v>静岡</v>
      </c>
      <c r="F27" s="1" t="str">
        <f>IF($D27="","",VLOOKUP($D27,宿泊先リスト!$A$4:$E$16,3,FALSE))</f>
        <v>修善寺温泉</v>
      </c>
      <c r="G27" s="1" t="str">
        <f>IF($D27="","",VLOOKUP($D27,宿泊先リスト!$A$4:$E$16,4,FALSE))</f>
        <v>お宿花小路</v>
      </c>
      <c r="H27" s="7">
        <f>IF($D27="","",VLOOKUP($D27,宿泊先リスト!$A$4:$E$16,5,FALSE))</f>
        <v>14500</v>
      </c>
      <c r="I27" s="1" t="s">
        <v>57</v>
      </c>
      <c r="J27" s="1">
        <v>30</v>
      </c>
      <c r="K27" s="7">
        <f t="shared" si="0"/>
        <v>435000</v>
      </c>
    </row>
    <row r="28" spans="2:11" x14ac:dyDescent="0.15">
      <c r="B28" s="1">
        <v>1522</v>
      </c>
      <c r="C28" s="1" t="s">
        <v>14</v>
      </c>
      <c r="D28" s="1" t="s">
        <v>73</v>
      </c>
      <c r="E28" s="1" t="str">
        <f>IF($D28="","",VLOOKUP($D28,宿泊先リスト!$A$4:$E$16,2,FALSE))</f>
        <v>静岡</v>
      </c>
      <c r="F28" s="1" t="str">
        <f>IF($D28="","",VLOOKUP($D28,宿泊先リスト!$A$4:$E$16,3,FALSE))</f>
        <v>修善寺温泉</v>
      </c>
      <c r="G28" s="1" t="str">
        <f>IF($D28="","",VLOOKUP($D28,宿泊先リスト!$A$4:$E$16,4,FALSE))</f>
        <v>旅館つつじ</v>
      </c>
      <c r="H28" s="7">
        <f>IF($D28="","",VLOOKUP($D28,宿泊先リスト!$A$4:$E$16,5,FALSE))</f>
        <v>13900</v>
      </c>
      <c r="I28" s="1" t="s">
        <v>57</v>
      </c>
      <c r="J28" s="1">
        <v>28</v>
      </c>
      <c r="K28" s="7">
        <f t="shared" si="0"/>
        <v>389200</v>
      </c>
    </row>
    <row r="29" spans="2:11" x14ac:dyDescent="0.15">
      <c r="B29" s="1">
        <v>1523</v>
      </c>
      <c r="C29" s="1" t="s">
        <v>11</v>
      </c>
      <c r="D29" s="1" t="s">
        <v>74</v>
      </c>
      <c r="E29" s="1" t="str">
        <f>IF($D29="","",VLOOKUP($D29,宿泊先リスト!$A$4:$E$16,2,FALSE))</f>
        <v>静岡</v>
      </c>
      <c r="F29" s="1" t="str">
        <f>IF($D29="","",VLOOKUP($D29,宿泊先リスト!$A$4:$E$16,3,FALSE))</f>
        <v>修善寺温泉</v>
      </c>
      <c r="G29" s="1" t="str">
        <f>IF($D29="","",VLOOKUP($D29,宿泊先リスト!$A$4:$E$16,4,FALSE))</f>
        <v>旅館つつじ</v>
      </c>
      <c r="H29" s="7">
        <f>IF($D29="","",VLOOKUP($D29,宿泊先リスト!$A$4:$E$16,5,FALSE))</f>
        <v>13900</v>
      </c>
      <c r="I29" s="1" t="s">
        <v>58</v>
      </c>
      <c r="J29" s="1">
        <v>16</v>
      </c>
      <c r="K29" s="7">
        <f t="shared" si="0"/>
        <v>222400</v>
      </c>
    </row>
    <row r="30" spans="2:11" x14ac:dyDescent="0.15">
      <c r="B30" s="1">
        <v>1524</v>
      </c>
      <c r="C30" s="1" t="s">
        <v>13</v>
      </c>
      <c r="D30" s="1" t="s">
        <v>71</v>
      </c>
      <c r="E30" s="1" t="str">
        <f>IF($D30="","",VLOOKUP($D30,宿泊先リスト!$A$4:$E$16,2,FALSE))</f>
        <v>石川</v>
      </c>
      <c r="F30" s="1" t="str">
        <f>IF($D30="","",VLOOKUP($D30,宿泊先リスト!$A$4:$E$16,3,FALSE))</f>
        <v>和倉温泉</v>
      </c>
      <c r="G30" s="1" t="str">
        <f>IF($D30="","",VLOOKUP($D30,宿泊先リスト!$A$4:$E$16,4,FALSE))</f>
        <v>海しまむら亭</v>
      </c>
      <c r="H30" s="7">
        <f>IF($D30="","",VLOOKUP($D30,宿泊先リスト!$A$4:$E$16,5,FALSE))</f>
        <v>14800</v>
      </c>
      <c r="I30" s="1" t="s">
        <v>57</v>
      </c>
      <c r="J30" s="1">
        <v>20</v>
      </c>
      <c r="K30" s="7">
        <f t="shared" si="0"/>
        <v>296000</v>
      </c>
    </row>
    <row r="31" spans="2:11" x14ac:dyDescent="0.15">
      <c r="B31" s="1">
        <v>1525</v>
      </c>
      <c r="C31" s="1" t="s">
        <v>12</v>
      </c>
      <c r="D31" s="1" t="s">
        <v>75</v>
      </c>
      <c r="E31" s="1" t="str">
        <f>IF($D31="","",VLOOKUP($D31,宿泊先リスト!$A$4:$E$16,2,FALSE))</f>
        <v>神奈川</v>
      </c>
      <c r="F31" s="1" t="str">
        <f>IF($D31="","",VLOOKUP($D31,宿泊先リスト!$A$4:$E$16,3,FALSE))</f>
        <v>箱根温泉</v>
      </c>
      <c r="G31" s="1" t="str">
        <f>IF($D31="","",VLOOKUP($D31,宿泊先リスト!$A$4:$E$16,4,FALSE))</f>
        <v>旅館はな</v>
      </c>
      <c r="H31" s="7">
        <f>IF($D31="","",VLOOKUP($D31,宿泊先リスト!$A$4:$E$16,5,FALSE))</f>
        <v>13500</v>
      </c>
      <c r="I31" s="1" t="s">
        <v>59</v>
      </c>
      <c r="J31" s="1">
        <v>46</v>
      </c>
      <c r="K31" s="7">
        <f t="shared" si="0"/>
        <v>621000</v>
      </c>
    </row>
    <row r="32" spans="2:11" x14ac:dyDescent="0.15">
      <c r="B32" s="1">
        <v>1526</v>
      </c>
      <c r="C32" s="1" t="s">
        <v>14</v>
      </c>
      <c r="D32" s="1" t="s">
        <v>63</v>
      </c>
      <c r="E32" s="1" t="str">
        <f>IF($D32="","",VLOOKUP($D32,宿泊先リスト!$A$4:$E$16,2,FALSE))</f>
        <v>神奈川</v>
      </c>
      <c r="F32" s="1" t="str">
        <f>IF($D32="","",VLOOKUP($D32,宿泊先リスト!$A$4:$E$16,3,FALSE))</f>
        <v>湯河原温泉</v>
      </c>
      <c r="G32" s="1" t="str">
        <f>IF($D32="","",VLOOKUP($D32,宿泊先リスト!$A$4:$E$16,4,FALSE))</f>
        <v>ます田屋</v>
      </c>
      <c r="H32" s="7">
        <f>IF($D32="","",VLOOKUP($D32,宿泊先リスト!$A$4:$E$16,5,FALSE))</f>
        <v>14500</v>
      </c>
      <c r="I32" s="1" t="s">
        <v>59</v>
      </c>
      <c r="J32" s="1">
        <v>12</v>
      </c>
      <c r="K32" s="7">
        <f t="shared" si="0"/>
        <v>174000</v>
      </c>
    </row>
    <row r="33" spans="2:11" x14ac:dyDescent="0.15">
      <c r="B33" s="1">
        <v>1527</v>
      </c>
      <c r="C33" s="1" t="s">
        <v>11</v>
      </c>
      <c r="D33" s="1" t="s">
        <v>76</v>
      </c>
      <c r="E33" s="1" t="str">
        <f>IF($D33="","",VLOOKUP($D33,宿泊先リスト!$A$4:$E$16,2,FALSE))</f>
        <v>神奈川</v>
      </c>
      <c r="F33" s="1" t="str">
        <f>IF($D33="","",VLOOKUP($D33,宿泊先リスト!$A$4:$E$16,3,FALSE))</f>
        <v>湯河原温泉</v>
      </c>
      <c r="G33" s="1" t="str">
        <f>IF($D33="","",VLOOKUP($D33,宿泊先リスト!$A$4:$E$16,4,FALSE))</f>
        <v>旅館ほたるの郷</v>
      </c>
      <c r="H33" s="7">
        <f>IF($D33="","",VLOOKUP($D33,宿泊先リスト!$A$4:$E$16,5,FALSE))</f>
        <v>16500</v>
      </c>
      <c r="I33" s="1" t="s">
        <v>57</v>
      </c>
      <c r="J33" s="1">
        <v>36</v>
      </c>
      <c r="K33" s="7">
        <f t="shared" si="0"/>
        <v>594000</v>
      </c>
    </row>
    <row r="34" spans="2:11" x14ac:dyDescent="0.15">
      <c r="B34" s="1">
        <v>1528</v>
      </c>
      <c r="C34" s="1" t="s">
        <v>11</v>
      </c>
      <c r="D34" s="1" t="s">
        <v>62</v>
      </c>
      <c r="E34" s="1" t="str">
        <f>IF($D34="","",VLOOKUP($D34,宿泊先リスト!$A$4:$E$16,2,FALSE))</f>
        <v>長野</v>
      </c>
      <c r="F34" s="1" t="str">
        <f>IF($D34="","",VLOOKUP($D34,宿泊先リスト!$A$4:$E$16,3,FALSE))</f>
        <v>野沢温泉</v>
      </c>
      <c r="G34" s="1" t="str">
        <f>IF($D34="","",VLOOKUP($D34,宿泊先リスト!$A$4:$E$16,4,FALSE))</f>
        <v>満点星亭</v>
      </c>
      <c r="H34" s="7">
        <f>IF($D34="","",VLOOKUP($D34,宿泊先リスト!$A$4:$E$16,5,FALSE))</f>
        <v>17500</v>
      </c>
      <c r="I34" s="1" t="s">
        <v>58</v>
      </c>
      <c r="J34" s="1">
        <v>14</v>
      </c>
      <c r="K34" s="7">
        <f t="shared" si="0"/>
        <v>245000</v>
      </c>
    </row>
    <row r="35" spans="2:11" x14ac:dyDescent="0.15">
      <c r="B35" s="1">
        <v>1529</v>
      </c>
      <c r="C35" s="1" t="s">
        <v>14</v>
      </c>
      <c r="D35" s="1" t="s">
        <v>77</v>
      </c>
      <c r="E35" s="1" t="str">
        <f>IF($D35="","",VLOOKUP($D35,宿泊先リスト!$A$4:$E$16,2,FALSE))</f>
        <v>長野</v>
      </c>
      <c r="F35" s="1" t="str">
        <f>IF($D35="","",VLOOKUP($D35,宿泊先リスト!$A$4:$E$16,3,FALSE))</f>
        <v>野沢温泉</v>
      </c>
      <c r="G35" s="1" t="str">
        <f>IF($D35="","",VLOOKUP($D35,宿泊先リスト!$A$4:$E$16,4,FALSE))</f>
        <v>満点星亭</v>
      </c>
      <c r="H35" s="7">
        <f>IF($D35="","",VLOOKUP($D35,宿泊先リスト!$A$4:$E$16,5,FALSE))</f>
        <v>17500</v>
      </c>
      <c r="I35" s="1" t="s">
        <v>58</v>
      </c>
      <c r="J35" s="1">
        <v>10</v>
      </c>
      <c r="K35" s="7">
        <f t="shared" si="0"/>
        <v>175000</v>
      </c>
    </row>
    <row r="36" spans="2:11" x14ac:dyDescent="0.15">
      <c r="B36" s="1">
        <v>1530</v>
      </c>
      <c r="C36" s="1" t="s">
        <v>14</v>
      </c>
      <c r="D36" s="1" t="s">
        <v>78</v>
      </c>
      <c r="E36" s="1" t="str">
        <f>IF($D36="","",VLOOKUP($D36,宿泊先リスト!$A$4:$E$16,2,FALSE))</f>
        <v>神奈川</v>
      </c>
      <c r="F36" s="1" t="str">
        <f>IF($D36="","",VLOOKUP($D36,宿泊先リスト!$A$4:$E$16,3,FALSE))</f>
        <v>湯河原温泉</v>
      </c>
      <c r="G36" s="1" t="str">
        <f>IF($D36="","",VLOOKUP($D36,宿泊先リスト!$A$4:$E$16,4,FALSE))</f>
        <v>旅館ほたるの郷</v>
      </c>
      <c r="H36" s="7">
        <f>IF($D36="","",VLOOKUP($D36,宿泊先リスト!$A$4:$E$16,5,FALSE))</f>
        <v>16500</v>
      </c>
      <c r="I36" s="1" t="s">
        <v>58</v>
      </c>
      <c r="J36" s="1">
        <v>30</v>
      </c>
      <c r="K36" s="7">
        <f t="shared" si="0"/>
        <v>495000</v>
      </c>
    </row>
    <row r="37" spans="2:11" x14ac:dyDescent="0.15">
      <c r="B37" s="1">
        <v>1531</v>
      </c>
      <c r="C37" s="1" t="s">
        <v>13</v>
      </c>
      <c r="D37" s="1" t="s">
        <v>63</v>
      </c>
      <c r="E37" s="1" t="str">
        <f>IF($D37="","",VLOOKUP($D37,宿泊先リスト!$A$4:$E$16,2,FALSE))</f>
        <v>神奈川</v>
      </c>
      <c r="F37" s="1" t="str">
        <f>IF($D37="","",VLOOKUP($D37,宿泊先リスト!$A$4:$E$16,3,FALSE))</f>
        <v>湯河原温泉</v>
      </c>
      <c r="G37" s="1" t="str">
        <f>IF($D37="","",VLOOKUP($D37,宿泊先リスト!$A$4:$E$16,4,FALSE))</f>
        <v>ます田屋</v>
      </c>
      <c r="H37" s="7">
        <f>IF($D37="","",VLOOKUP($D37,宿泊先リスト!$A$4:$E$16,5,FALSE))</f>
        <v>14500</v>
      </c>
      <c r="I37" s="1" t="s">
        <v>58</v>
      </c>
      <c r="J37" s="1">
        <v>8</v>
      </c>
      <c r="K37" s="7">
        <f t="shared" si="0"/>
        <v>116000</v>
      </c>
    </row>
    <row r="38" spans="2:11" x14ac:dyDescent="0.15">
      <c r="B38" s="1">
        <v>1532</v>
      </c>
      <c r="C38" s="1" t="s">
        <v>15</v>
      </c>
      <c r="D38" s="1" t="s">
        <v>68</v>
      </c>
      <c r="E38" s="1" t="str">
        <f>IF($D38="","",VLOOKUP($D38,宿泊先リスト!$A$4:$E$16,2,FALSE))</f>
        <v>石川</v>
      </c>
      <c r="F38" s="1" t="str">
        <f>IF($D38="","",VLOOKUP($D38,宿泊先リスト!$A$4:$E$16,3,FALSE))</f>
        <v>山代温泉</v>
      </c>
      <c r="G38" s="1" t="str">
        <f>IF($D38="","",VLOOKUP($D38,宿泊先リスト!$A$4:$E$16,4,FALSE))</f>
        <v>ホテルやましろの湯</v>
      </c>
      <c r="H38" s="7">
        <f>IF($D38="","",VLOOKUP($D38,宿泊先リスト!$A$4:$E$16,5,FALSE))</f>
        <v>18500</v>
      </c>
      <c r="I38" s="1" t="s">
        <v>59</v>
      </c>
      <c r="J38" s="1">
        <v>28</v>
      </c>
      <c r="K38" s="7">
        <f t="shared" si="0"/>
        <v>518000</v>
      </c>
    </row>
    <row r="39" spans="2:11" x14ac:dyDescent="0.15">
      <c r="B39" s="1">
        <v>1533</v>
      </c>
      <c r="C39" s="1" t="s">
        <v>15</v>
      </c>
      <c r="D39" s="1" t="s">
        <v>55</v>
      </c>
      <c r="E39" s="1" t="str">
        <f>IF($D39="","",VLOOKUP($D39,宿泊先リスト!$A$4:$E$16,2,FALSE))</f>
        <v>静岡</v>
      </c>
      <c r="F39" s="1" t="str">
        <f>IF($D39="","",VLOOKUP($D39,宿泊先リスト!$A$4:$E$16,3,FALSE))</f>
        <v>河津温泉</v>
      </c>
      <c r="G39" s="1" t="str">
        <f>IF($D39="","",VLOOKUP($D39,宿泊先リスト!$A$4:$E$16,4,FALSE))</f>
        <v>お宿ととや</v>
      </c>
      <c r="H39" s="7">
        <f>IF($D39="","",VLOOKUP($D39,宿泊先リスト!$A$4:$E$16,5,FALSE))</f>
        <v>16000</v>
      </c>
      <c r="I39" s="1" t="s">
        <v>58</v>
      </c>
      <c r="J39" s="1">
        <v>16</v>
      </c>
      <c r="K39" s="7">
        <f t="shared" si="0"/>
        <v>256000</v>
      </c>
    </row>
    <row r="40" spans="2:11" x14ac:dyDescent="0.15">
      <c r="B40" s="2">
        <v>1534</v>
      </c>
      <c r="C40" s="2" t="s">
        <v>12</v>
      </c>
      <c r="D40" s="2" t="s">
        <v>69</v>
      </c>
      <c r="E40" s="2" t="str">
        <f>IF($D40="","",VLOOKUP($D40,宿泊先リスト!$A$4:$E$16,2,FALSE))</f>
        <v>長野</v>
      </c>
      <c r="F40" s="2" t="str">
        <f>IF($D40="","",VLOOKUP($D40,宿泊先リスト!$A$4:$E$16,3,FALSE))</f>
        <v>野沢温泉</v>
      </c>
      <c r="G40" s="2" t="str">
        <f>IF($D40="","",VLOOKUP($D40,宿泊先リスト!$A$4:$E$16,4,FALSE))</f>
        <v>ペンションゆたか</v>
      </c>
      <c r="H40" s="8">
        <f>IF($D40="","",VLOOKUP($D40,宿泊先リスト!$A$4:$E$16,5,FALSE))</f>
        <v>17000</v>
      </c>
      <c r="I40" s="2" t="s">
        <v>58</v>
      </c>
      <c r="J40" s="2">
        <v>16</v>
      </c>
      <c r="K40" s="8">
        <f t="shared" si="0"/>
        <v>272000</v>
      </c>
    </row>
  </sheetData>
  <phoneticPr fontId="2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支店一覧!$A$3:$A$7</xm:f>
          </x14:formula1>
          <xm:sqref>C6:C40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3.5" x14ac:dyDescent="0.15"/>
  <cols>
    <col min="2" max="2" width="11.875" bestFit="1" customWidth="1"/>
    <col min="3" max="3" width="11" bestFit="1" customWidth="1"/>
    <col min="4" max="4" width="17.75" bestFit="1" customWidth="1"/>
    <col min="5" max="5" width="13.75" bestFit="1" customWidth="1"/>
  </cols>
  <sheetData>
    <row r="1" spans="1:5" ht="14.25" x14ac:dyDescent="0.15">
      <c r="A1" s="4" t="s">
        <v>16</v>
      </c>
    </row>
    <row r="3" spans="1:5" x14ac:dyDescent="0.15">
      <c r="A3" s="5" t="s">
        <v>2</v>
      </c>
      <c r="B3" s="5" t="s">
        <v>7</v>
      </c>
      <c r="C3" s="5" t="s">
        <v>8</v>
      </c>
      <c r="D3" s="5" t="s">
        <v>9</v>
      </c>
      <c r="E3" s="5" t="s">
        <v>3</v>
      </c>
    </row>
    <row r="4" spans="1:5" x14ac:dyDescent="0.15">
      <c r="A4" s="3" t="s">
        <v>17</v>
      </c>
      <c r="B4" s="3" t="s">
        <v>18</v>
      </c>
      <c r="C4" s="3" t="s">
        <v>19</v>
      </c>
      <c r="D4" s="3" t="s">
        <v>20</v>
      </c>
      <c r="E4" s="6">
        <v>18500</v>
      </c>
    </row>
    <row r="5" spans="1:5" x14ac:dyDescent="0.15">
      <c r="A5" s="3" t="s">
        <v>21</v>
      </c>
      <c r="B5" s="3" t="s">
        <v>18</v>
      </c>
      <c r="C5" s="3" t="s">
        <v>22</v>
      </c>
      <c r="D5" s="3" t="s">
        <v>23</v>
      </c>
      <c r="E5" s="6">
        <v>17000</v>
      </c>
    </row>
    <row r="6" spans="1:5" x14ac:dyDescent="0.15">
      <c r="A6" s="3" t="s">
        <v>24</v>
      </c>
      <c r="B6" s="3" t="s">
        <v>18</v>
      </c>
      <c r="C6" s="3" t="s">
        <v>22</v>
      </c>
      <c r="D6" s="3" t="s">
        <v>25</v>
      </c>
      <c r="E6" s="6">
        <v>14800</v>
      </c>
    </row>
    <row r="7" spans="1:5" x14ac:dyDescent="0.15">
      <c r="A7" s="3" t="s">
        <v>26</v>
      </c>
      <c r="B7" s="3" t="s">
        <v>27</v>
      </c>
      <c r="C7" s="3" t="s">
        <v>28</v>
      </c>
      <c r="D7" s="3" t="s">
        <v>29</v>
      </c>
      <c r="E7" s="6">
        <v>16000</v>
      </c>
    </row>
    <row r="8" spans="1:5" x14ac:dyDescent="0.15">
      <c r="A8" s="3" t="s">
        <v>30</v>
      </c>
      <c r="B8" s="3" t="s">
        <v>27</v>
      </c>
      <c r="C8" s="3" t="s">
        <v>28</v>
      </c>
      <c r="D8" s="3" t="s">
        <v>31</v>
      </c>
      <c r="E8" s="6">
        <v>13500</v>
      </c>
    </row>
    <row r="9" spans="1:5" x14ac:dyDescent="0.15">
      <c r="A9" s="3" t="s">
        <v>32</v>
      </c>
      <c r="B9" s="3" t="s">
        <v>27</v>
      </c>
      <c r="C9" s="3" t="s">
        <v>33</v>
      </c>
      <c r="D9" s="3" t="s">
        <v>34</v>
      </c>
      <c r="E9" s="6">
        <v>16500</v>
      </c>
    </row>
    <row r="10" spans="1:5" x14ac:dyDescent="0.15">
      <c r="A10" s="3" t="s">
        <v>35</v>
      </c>
      <c r="B10" s="3" t="s">
        <v>27</v>
      </c>
      <c r="C10" s="3" t="s">
        <v>33</v>
      </c>
      <c r="D10" s="3" t="s">
        <v>36</v>
      </c>
      <c r="E10" s="6">
        <v>14500</v>
      </c>
    </row>
    <row r="11" spans="1:5" x14ac:dyDescent="0.15">
      <c r="A11" s="3" t="s">
        <v>37</v>
      </c>
      <c r="B11" s="3" t="s">
        <v>38</v>
      </c>
      <c r="C11" s="3" t="s">
        <v>39</v>
      </c>
      <c r="D11" s="3" t="s">
        <v>40</v>
      </c>
      <c r="E11" s="6">
        <v>16000</v>
      </c>
    </row>
    <row r="12" spans="1:5" x14ac:dyDescent="0.15">
      <c r="A12" s="3" t="s">
        <v>41</v>
      </c>
      <c r="B12" s="3" t="s">
        <v>38</v>
      </c>
      <c r="C12" s="3" t="s">
        <v>42</v>
      </c>
      <c r="D12" s="3" t="s">
        <v>43</v>
      </c>
      <c r="E12" s="6">
        <v>14500</v>
      </c>
    </row>
    <row r="13" spans="1:5" x14ac:dyDescent="0.15">
      <c r="A13" s="3" t="s">
        <v>44</v>
      </c>
      <c r="B13" s="3" t="s">
        <v>38</v>
      </c>
      <c r="C13" s="3" t="s">
        <v>42</v>
      </c>
      <c r="D13" s="3" t="s">
        <v>45</v>
      </c>
      <c r="E13" s="6">
        <v>13900</v>
      </c>
    </row>
    <row r="14" spans="1:5" x14ac:dyDescent="0.15">
      <c r="A14" s="3" t="s">
        <v>46</v>
      </c>
      <c r="B14" s="3" t="s">
        <v>47</v>
      </c>
      <c r="C14" s="3" t="s">
        <v>48</v>
      </c>
      <c r="D14" s="3" t="s">
        <v>49</v>
      </c>
      <c r="E14" s="6">
        <v>17500</v>
      </c>
    </row>
    <row r="15" spans="1:5" x14ac:dyDescent="0.15">
      <c r="A15" s="3" t="s">
        <v>50</v>
      </c>
      <c r="B15" s="3" t="s">
        <v>47</v>
      </c>
      <c r="C15" s="3" t="s">
        <v>48</v>
      </c>
      <c r="D15" s="3" t="s">
        <v>51</v>
      </c>
      <c r="E15" s="6">
        <v>17000</v>
      </c>
    </row>
    <row r="16" spans="1:5" x14ac:dyDescent="0.15">
      <c r="A16" s="3" t="s">
        <v>52</v>
      </c>
      <c r="B16" s="3" t="s">
        <v>47</v>
      </c>
      <c r="C16" s="3" t="s">
        <v>48</v>
      </c>
      <c r="D16" s="3" t="s">
        <v>53</v>
      </c>
      <c r="E16" s="6">
        <v>16000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3.5" x14ac:dyDescent="0.15"/>
  <sheetData>
    <row r="1" spans="1:1" x14ac:dyDescent="0.15">
      <c r="A1" t="s">
        <v>10</v>
      </c>
    </row>
    <row r="3" spans="1:1" x14ac:dyDescent="0.15">
      <c r="A3" s="3" t="s">
        <v>11</v>
      </c>
    </row>
    <row r="4" spans="1:1" x14ac:dyDescent="0.15">
      <c r="A4" s="3" t="s">
        <v>12</v>
      </c>
    </row>
    <row r="5" spans="1:1" x14ac:dyDescent="0.15">
      <c r="A5" s="3" t="s">
        <v>13</v>
      </c>
    </row>
    <row r="6" spans="1:1" x14ac:dyDescent="0.15">
      <c r="A6" s="3" t="s">
        <v>14</v>
      </c>
    </row>
    <row r="7" spans="1:1" x14ac:dyDescent="0.15">
      <c r="A7" s="3" t="s">
        <v>15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9"/>
  <sheetViews>
    <sheetView workbookViewId="0"/>
  </sheetViews>
  <sheetFormatPr defaultRowHeight="13.5" x14ac:dyDescent="0.15"/>
  <cols>
    <col min="1" max="1" width="17" bestFit="1" customWidth="1"/>
    <col min="2" max="2" width="12" customWidth="1"/>
    <col min="3" max="4" width="10.25" customWidth="1"/>
    <col min="5" max="5" width="12" customWidth="1"/>
  </cols>
  <sheetData>
    <row r="3" spans="1:5" x14ac:dyDescent="0.15">
      <c r="A3" s="9" t="s">
        <v>89</v>
      </c>
      <c r="B3" s="9" t="s">
        <v>85</v>
      </c>
    </row>
    <row r="4" spans="1:5" x14ac:dyDescent="0.15">
      <c r="A4" s="9" t="s">
        <v>79</v>
      </c>
      <c r="B4" t="s">
        <v>86</v>
      </c>
      <c r="C4" t="s">
        <v>87</v>
      </c>
      <c r="D4" t="s">
        <v>88</v>
      </c>
      <c r="E4" t="s">
        <v>84</v>
      </c>
    </row>
    <row r="5" spans="1:5" x14ac:dyDescent="0.15">
      <c r="A5" s="10" t="s">
        <v>80</v>
      </c>
      <c r="B5" s="11">
        <v>0</v>
      </c>
      <c r="C5" s="11">
        <v>320000</v>
      </c>
      <c r="D5" s="11">
        <v>0</v>
      </c>
      <c r="E5" s="11">
        <v>320000</v>
      </c>
    </row>
    <row r="6" spans="1:5" x14ac:dyDescent="0.15">
      <c r="A6" s="10" t="s">
        <v>81</v>
      </c>
      <c r="B6" s="11">
        <v>435000</v>
      </c>
      <c r="C6" s="11">
        <v>222400</v>
      </c>
      <c r="D6" s="11">
        <v>0</v>
      </c>
      <c r="E6" s="11">
        <v>657400</v>
      </c>
    </row>
    <row r="7" spans="1:5" x14ac:dyDescent="0.15">
      <c r="A7" s="10" t="s">
        <v>82</v>
      </c>
      <c r="B7" s="11">
        <v>594000</v>
      </c>
      <c r="C7" s="11">
        <v>0</v>
      </c>
      <c r="D7" s="11">
        <v>0</v>
      </c>
      <c r="E7" s="11">
        <v>594000</v>
      </c>
    </row>
    <row r="8" spans="1:5" x14ac:dyDescent="0.15">
      <c r="A8" s="10" t="s">
        <v>83</v>
      </c>
      <c r="B8" s="11">
        <v>0</v>
      </c>
      <c r="C8" s="11">
        <v>245000</v>
      </c>
      <c r="D8" s="11">
        <v>442000</v>
      </c>
      <c r="E8" s="11">
        <v>687000</v>
      </c>
    </row>
    <row r="9" spans="1:5" x14ac:dyDescent="0.15">
      <c r="A9" s="10" t="s">
        <v>84</v>
      </c>
      <c r="B9" s="11">
        <v>1029000</v>
      </c>
      <c r="C9" s="11">
        <v>787400</v>
      </c>
      <c r="D9" s="11">
        <v>442000</v>
      </c>
      <c r="E9" s="11">
        <v>2258400</v>
      </c>
    </row>
  </sheetData>
  <phoneticPr fontId="2"/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</vt:vector>
  </HeadingPairs>
  <TitlesOfParts>
    <vt:vector size="5" baseType="lpstr">
      <vt:lpstr>売上表</vt:lpstr>
      <vt:lpstr>宿泊先リスト</vt:lpstr>
      <vt:lpstr>支店一覧</vt:lpstr>
      <vt:lpstr>ピボットテーブル</vt:lpstr>
      <vt:lpstr>ピボットグラフ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2014-12-18T04:27:56Z</dcterms:created>
  <dcterms:modified xsi:type="dcterms:W3CDTF">2015-01-27T02:00:14Z</dcterms:modified>
</cp:coreProperties>
</file>