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\06_題材\MOS-Excel2013-Expert-Part1(2)\第1回\"/>
    </mc:Choice>
  </mc:AlternateContent>
  <bookViews>
    <workbookView xWindow="0" yWindow="0" windowWidth="23760" windowHeight="12585"/>
  </bookViews>
  <sheets>
    <sheet name="車種一覧" sheetId="2" r:id="rId1"/>
    <sheet name="貸出明細" sheetId="1" r:id="rId2"/>
    <sheet name="売上推移" sheetId="6" r:id="rId3"/>
    <sheet name="祝日一覧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F43" i="2"/>
  <c r="F10" i="6" l="1"/>
  <c r="E10" i="6"/>
  <c r="D10" i="6"/>
  <c r="C10" i="6"/>
  <c r="B10" i="6"/>
  <c r="D5" i="1" l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D52" i="1"/>
  <c r="E52" i="1"/>
  <c r="F52" i="1"/>
  <c r="D53" i="1"/>
  <c r="E53" i="1"/>
  <c r="F53" i="1"/>
  <c r="D54" i="1"/>
  <c r="E54" i="1"/>
  <c r="F54" i="1"/>
  <c r="D55" i="1"/>
  <c r="E55" i="1"/>
  <c r="F55" i="1"/>
  <c r="D56" i="1"/>
  <c r="E56" i="1"/>
  <c r="F56" i="1"/>
  <c r="D57" i="1"/>
  <c r="E57" i="1"/>
  <c r="F57" i="1"/>
  <c r="D58" i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D68" i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D76" i="1"/>
  <c r="E76" i="1"/>
  <c r="F76" i="1"/>
  <c r="D77" i="1"/>
  <c r="E77" i="1"/>
  <c r="F77" i="1"/>
  <c r="D78" i="1"/>
  <c r="E78" i="1"/>
  <c r="F78" i="1"/>
  <c r="D79" i="1"/>
  <c r="E79" i="1"/>
  <c r="F79" i="1"/>
  <c r="D80" i="1"/>
  <c r="E80" i="1"/>
  <c r="F80" i="1"/>
  <c r="D81" i="1"/>
  <c r="E81" i="1"/>
  <c r="F81" i="1"/>
  <c r="D82" i="1"/>
  <c r="E82" i="1"/>
  <c r="F82" i="1"/>
  <c r="D83" i="1"/>
  <c r="E83" i="1"/>
  <c r="F83" i="1"/>
  <c r="D84" i="1"/>
  <c r="E84" i="1"/>
  <c r="F84" i="1"/>
  <c r="D85" i="1"/>
  <c r="E85" i="1"/>
  <c r="F85" i="1"/>
  <c r="D86" i="1"/>
  <c r="E86" i="1"/>
  <c r="F86" i="1"/>
  <c r="D87" i="1"/>
  <c r="E87" i="1"/>
  <c r="F87" i="1"/>
  <c r="D88" i="1"/>
  <c r="E88" i="1"/>
  <c r="F88" i="1"/>
  <c r="D89" i="1"/>
  <c r="E89" i="1"/>
  <c r="F89" i="1"/>
  <c r="D90" i="1"/>
  <c r="E90" i="1"/>
  <c r="F90" i="1"/>
  <c r="D91" i="1"/>
  <c r="E91" i="1"/>
  <c r="F91" i="1"/>
  <c r="D92" i="1"/>
  <c r="E92" i="1"/>
  <c r="F92" i="1"/>
  <c r="D93" i="1"/>
  <c r="E93" i="1"/>
  <c r="F93" i="1"/>
  <c r="D94" i="1"/>
  <c r="E94" i="1"/>
  <c r="F94" i="1"/>
  <c r="D95" i="1"/>
  <c r="E95" i="1"/>
  <c r="F95" i="1"/>
  <c r="D96" i="1"/>
  <c r="E96" i="1"/>
  <c r="F96" i="1"/>
  <c r="D97" i="1"/>
  <c r="E97" i="1"/>
  <c r="F97" i="1"/>
  <c r="D98" i="1"/>
  <c r="E98" i="1"/>
  <c r="F98" i="1"/>
  <c r="D99" i="1"/>
  <c r="E99" i="1"/>
  <c r="F99" i="1"/>
  <c r="D100" i="1"/>
  <c r="E100" i="1"/>
  <c r="F100" i="1"/>
  <c r="D101" i="1"/>
  <c r="E101" i="1"/>
  <c r="F101" i="1"/>
  <c r="D102" i="1"/>
  <c r="E102" i="1"/>
  <c r="F102" i="1"/>
  <c r="D103" i="1"/>
  <c r="E103" i="1"/>
  <c r="F103" i="1"/>
  <c r="D104" i="1"/>
  <c r="E104" i="1"/>
  <c r="F104" i="1"/>
  <c r="D105" i="1"/>
  <c r="E105" i="1"/>
  <c r="F105" i="1"/>
  <c r="D106" i="1"/>
  <c r="E106" i="1"/>
  <c r="F106" i="1"/>
  <c r="D107" i="1"/>
  <c r="E107" i="1"/>
  <c r="F107" i="1"/>
  <c r="D108" i="1"/>
  <c r="E108" i="1"/>
  <c r="F108" i="1"/>
  <c r="D109" i="1"/>
  <c r="E109" i="1"/>
  <c r="F109" i="1"/>
  <c r="D110" i="1"/>
  <c r="E110" i="1"/>
  <c r="F110" i="1"/>
  <c r="D111" i="1"/>
  <c r="E111" i="1"/>
  <c r="F111" i="1"/>
  <c r="D112" i="1"/>
  <c r="E112" i="1"/>
  <c r="F112" i="1"/>
  <c r="D113" i="1"/>
  <c r="E113" i="1"/>
  <c r="F113" i="1"/>
  <c r="D114" i="1"/>
  <c r="E114" i="1"/>
  <c r="F114" i="1"/>
  <c r="D115" i="1"/>
  <c r="E115" i="1"/>
  <c r="F115" i="1"/>
  <c r="D116" i="1"/>
  <c r="E116" i="1"/>
  <c r="F116" i="1"/>
  <c r="D117" i="1"/>
  <c r="E117" i="1"/>
  <c r="F117" i="1"/>
  <c r="D118" i="1"/>
  <c r="E118" i="1"/>
  <c r="F118" i="1"/>
  <c r="D119" i="1"/>
  <c r="E119" i="1"/>
  <c r="F119" i="1"/>
  <c r="D120" i="1"/>
  <c r="E120" i="1"/>
  <c r="F120" i="1"/>
  <c r="D121" i="1"/>
  <c r="E121" i="1"/>
  <c r="F121" i="1"/>
  <c r="D122" i="1"/>
  <c r="E122" i="1"/>
  <c r="F122" i="1"/>
  <c r="D123" i="1"/>
  <c r="E123" i="1"/>
  <c r="F123" i="1"/>
  <c r="D124" i="1"/>
  <c r="E124" i="1"/>
  <c r="F124" i="1"/>
  <c r="D125" i="1"/>
  <c r="E125" i="1"/>
  <c r="F125" i="1"/>
  <c r="D126" i="1"/>
  <c r="E126" i="1"/>
  <c r="F126" i="1"/>
  <c r="D127" i="1"/>
  <c r="E127" i="1"/>
  <c r="F127" i="1"/>
  <c r="D128" i="1"/>
  <c r="E128" i="1"/>
  <c r="F128" i="1"/>
  <c r="D129" i="1"/>
  <c r="E129" i="1"/>
  <c r="F129" i="1"/>
  <c r="D130" i="1"/>
  <c r="E130" i="1"/>
  <c r="F130" i="1"/>
  <c r="D131" i="1"/>
  <c r="E131" i="1"/>
  <c r="F131" i="1"/>
  <c r="D132" i="1"/>
  <c r="E132" i="1"/>
  <c r="F132" i="1"/>
  <c r="D133" i="1"/>
  <c r="E133" i="1"/>
  <c r="F133" i="1"/>
  <c r="D134" i="1"/>
  <c r="E134" i="1"/>
  <c r="F134" i="1"/>
  <c r="D135" i="1"/>
  <c r="E135" i="1"/>
  <c r="F135" i="1"/>
  <c r="D136" i="1"/>
  <c r="E136" i="1"/>
  <c r="F136" i="1"/>
  <c r="D137" i="1"/>
  <c r="E137" i="1"/>
  <c r="F137" i="1"/>
  <c r="D138" i="1"/>
  <c r="E138" i="1"/>
  <c r="F138" i="1"/>
  <c r="D139" i="1"/>
  <c r="E139" i="1"/>
  <c r="F139" i="1"/>
  <c r="D140" i="1"/>
  <c r="E140" i="1"/>
  <c r="F140" i="1"/>
  <c r="D141" i="1"/>
  <c r="E141" i="1"/>
  <c r="F141" i="1"/>
  <c r="D142" i="1"/>
  <c r="E142" i="1"/>
  <c r="F142" i="1"/>
  <c r="D143" i="1"/>
  <c r="E143" i="1"/>
  <c r="F143" i="1"/>
  <c r="D144" i="1"/>
  <c r="E144" i="1"/>
  <c r="F144" i="1"/>
  <c r="F4" i="1"/>
  <c r="E4" i="1"/>
  <c r="D4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4" i="2"/>
  <c r="F45" i="2"/>
  <c r="F46" i="2"/>
  <c r="F4" i="2"/>
  <c r="M5" i="1"/>
  <c r="M9" i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M65" i="1"/>
  <c r="M69" i="1"/>
  <c r="M73" i="1"/>
  <c r="M77" i="1"/>
  <c r="M81" i="1"/>
  <c r="M85" i="1"/>
  <c r="M89" i="1"/>
  <c r="M93" i="1"/>
  <c r="K4" i="1"/>
  <c r="M4" i="1" s="1"/>
  <c r="K5" i="1"/>
  <c r="K6" i="1"/>
  <c r="M6" i="1" s="1"/>
  <c r="K7" i="1"/>
  <c r="M7" i="1" s="1"/>
  <c r="K8" i="1"/>
  <c r="M8" i="1" s="1"/>
  <c r="K9" i="1"/>
  <c r="K10" i="1"/>
  <c r="M10" i="1" s="1"/>
  <c r="K11" i="1"/>
  <c r="M11" i="1" s="1"/>
  <c r="K12" i="1"/>
  <c r="M12" i="1" s="1"/>
  <c r="K13" i="1"/>
  <c r="K14" i="1"/>
  <c r="M14" i="1" s="1"/>
  <c r="K15" i="1"/>
  <c r="M15" i="1" s="1"/>
  <c r="K16" i="1"/>
  <c r="M16" i="1" s="1"/>
  <c r="K17" i="1"/>
  <c r="K18" i="1"/>
  <c r="M18" i="1" s="1"/>
  <c r="K19" i="1"/>
  <c r="M19" i="1" s="1"/>
  <c r="K20" i="1"/>
  <c r="M20" i="1" s="1"/>
  <c r="K21" i="1"/>
  <c r="K22" i="1"/>
  <c r="M22" i="1" s="1"/>
  <c r="K23" i="1"/>
  <c r="M23" i="1" s="1"/>
  <c r="K24" i="1"/>
  <c r="M24" i="1" s="1"/>
  <c r="K25" i="1"/>
  <c r="K26" i="1"/>
  <c r="M26" i="1" s="1"/>
  <c r="K27" i="1"/>
  <c r="M27" i="1" s="1"/>
  <c r="K28" i="1"/>
  <c r="M28" i="1" s="1"/>
  <c r="K29" i="1"/>
  <c r="K30" i="1"/>
  <c r="M30" i="1" s="1"/>
  <c r="K31" i="1"/>
  <c r="M31" i="1" s="1"/>
  <c r="K32" i="1"/>
  <c r="M32" i="1" s="1"/>
  <c r="K33" i="1"/>
  <c r="K34" i="1"/>
  <c r="M34" i="1" s="1"/>
  <c r="K35" i="1"/>
  <c r="M35" i="1" s="1"/>
  <c r="K36" i="1"/>
  <c r="M36" i="1" s="1"/>
  <c r="K37" i="1"/>
  <c r="K38" i="1"/>
  <c r="M38" i="1" s="1"/>
  <c r="K39" i="1"/>
  <c r="M39" i="1" s="1"/>
  <c r="K40" i="1"/>
  <c r="M40" i="1" s="1"/>
  <c r="K41" i="1"/>
  <c r="K42" i="1"/>
  <c r="M42" i="1" s="1"/>
  <c r="K43" i="1"/>
  <c r="M43" i="1" s="1"/>
  <c r="K44" i="1"/>
  <c r="M44" i="1" s="1"/>
  <c r="K45" i="1"/>
  <c r="K46" i="1"/>
  <c r="M46" i="1" s="1"/>
  <c r="K47" i="1"/>
  <c r="M47" i="1" s="1"/>
  <c r="K48" i="1"/>
  <c r="M48" i="1" s="1"/>
  <c r="K49" i="1"/>
  <c r="K50" i="1"/>
  <c r="M50" i="1" s="1"/>
  <c r="K51" i="1"/>
  <c r="M51" i="1" s="1"/>
  <c r="K52" i="1"/>
  <c r="M52" i="1" s="1"/>
  <c r="K53" i="1"/>
  <c r="K54" i="1"/>
  <c r="M54" i="1" s="1"/>
  <c r="K55" i="1"/>
  <c r="M55" i="1" s="1"/>
  <c r="K56" i="1"/>
  <c r="M56" i="1" s="1"/>
  <c r="K57" i="1"/>
  <c r="K58" i="1"/>
  <c r="M58" i="1" s="1"/>
  <c r="K59" i="1"/>
  <c r="M59" i="1" s="1"/>
  <c r="K60" i="1"/>
  <c r="M60" i="1" s="1"/>
  <c r="K61" i="1"/>
  <c r="K62" i="1"/>
  <c r="M62" i="1" s="1"/>
  <c r="K63" i="1"/>
  <c r="M63" i="1" s="1"/>
  <c r="K64" i="1"/>
  <c r="M64" i="1" s="1"/>
  <c r="K65" i="1"/>
  <c r="K66" i="1"/>
  <c r="M66" i="1" s="1"/>
  <c r="K67" i="1"/>
  <c r="M67" i="1" s="1"/>
  <c r="K68" i="1"/>
  <c r="M68" i="1" s="1"/>
  <c r="K69" i="1"/>
  <c r="K70" i="1"/>
  <c r="M70" i="1" s="1"/>
  <c r="K71" i="1"/>
  <c r="M71" i="1" s="1"/>
  <c r="K72" i="1"/>
  <c r="M72" i="1" s="1"/>
  <c r="K73" i="1"/>
  <c r="K74" i="1"/>
  <c r="M74" i="1" s="1"/>
  <c r="K75" i="1"/>
  <c r="M75" i="1" s="1"/>
  <c r="K76" i="1"/>
  <c r="M76" i="1" s="1"/>
  <c r="K77" i="1"/>
  <c r="K78" i="1"/>
  <c r="M78" i="1" s="1"/>
  <c r="K79" i="1"/>
  <c r="M79" i="1" s="1"/>
  <c r="K80" i="1"/>
  <c r="M80" i="1" s="1"/>
  <c r="K81" i="1"/>
  <c r="K82" i="1"/>
  <c r="M82" i="1" s="1"/>
  <c r="K83" i="1"/>
  <c r="M83" i="1" s="1"/>
  <c r="K84" i="1"/>
  <c r="M84" i="1" s="1"/>
  <c r="K85" i="1"/>
  <c r="K86" i="1"/>
  <c r="M86" i="1" s="1"/>
  <c r="K87" i="1"/>
  <c r="M87" i="1" s="1"/>
  <c r="K88" i="1"/>
  <c r="M88" i="1" s="1"/>
  <c r="K89" i="1"/>
  <c r="K90" i="1"/>
  <c r="M90" i="1" s="1"/>
  <c r="K91" i="1"/>
  <c r="M91" i="1" s="1"/>
  <c r="K92" i="1"/>
  <c r="M92" i="1" s="1"/>
  <c r="K93" i="1"/>
  <c r="K94" i="1"/>
  <c r="M94" i="1" s="1"/>
  <c r="K95" i="1"/>
  <c r="M95" i="1" s="1"/>
  <c r="K96" i="1"/>
  <c r="M96" i="1" s="1"/>
  <c r="K97" i="1"/>
  <c r="M97" i="1" s="1"/>
  <c r="K98" i="1"/>
  <c r="M98" i="1" s="1"/>
  <c r="K99" i="1"/>
  <c r="M99" i="1" s="1"/>
  <c r="K100" i="1"/>
  <c r="M100" i="1" s="1"/>
  <c r="K101" i="1"/>
  <c r="M101" i="1" s="1"/>
  <c r="K102" i="1"/>
  <c r="M102" i="1" s="1"/>
  <c r="K103" i="1"/>
  <c r="M103" i="1" s="1"/>
  <c r="K104" i="1"/>
  <c r="M104" i="1" s="1"/>
  <c r="K105" i="1"/>
  <c r="M105" i="1" s="1"/>
  <c r="K106" i="1"/>
  <c r="M106" i="1" s="1"/>
  <c r="K107" i="1"/>
  <c r="M107" i="1" s="1"/>
  <c r="K108" i="1"/>
  <c r="M108" i="1" s="1"/>
  <c r="K109" i="1"/>
  <c r="M109" i="1" s="1"/>
  <c r="K110" i="1"/>
  <c r="M110" i="1" s="1"/>
  <c r="K111" i="1"/>
  <c r="M111" i="1" s="1"/>
  <c r="K112" i="1"/>
  <c r="M112" i="1" s="1"/>
  <c r="K113" i="1"/>
  <c r="M113" i="1" s="1"/>
  <c r="K114" i="1"/>
  <c r="M114" i="1" s="1"/>
  <c r="K115" i="1"/>
  <c r="M115" i="1" s="1"/>
  <c r="K116" i="1"/>
  <c r="M116" i="1" s="1"/>
  <c r="K117" i="1"/>
  <c r="M117" i="1" s="1"/>
  <c r="K118" i="1"/>
  <c r="M118" i="1" s="1"/>
  <c r="K119" i="1"/>
  <c r="M119" i="1" s="1"/>
  <c r="K120" i="1"/>
  <c r="M120" i="1" s="1"/>
  <c r="K121" i="1"/>
  <c r="M121" i="1" s="1"/>
  <c r="K122" i="1"/>
  <c r="M122" i="1" s="1"/>
  <c r="K123" i="1"/>
  <c r="M123" i="1" s="1"/>
  <c r="K124" i="1"/>
  <c r="M124" i="1" s="1"/>
  <c r="K125" i="1"/>
  <c r="M125" i="1" s="1"/>
  <c r="K126" i="1"/>
  <c r="M126" i="1" s="1"/>
  <c r="K127" i="1"/>
  <c r="M127" i="1" s="1"/>
  <c r="K128" i="1"/>
  <c r="M128" i="1" s="1"/>
  <c r="K129" i="1"/>
  <c r="M129" i="1" s="1"/>
  <c r="K130" i="1"/>
  <c r="M130" i="1" s="1"/>
  <c r="K131" i="1"/>
  <c r="M131" i="1" s="1"/>
  <c r="K132" i="1"/>
  <c r="M132" i="1" s="1"/>
  <c r="K133" i="1"/>
  <c r="M133" i="1" s="1"/>
  <c r="K134" i="1"/>
  <c r="M134" i="1" s="1"/>
  <c r="K135" i="1"/>
  <c r="M135" i="1" s="1"/>
  <c r="K136" i="1"/>
  <c r="M136" i="1" s="1"/>
  <c r="K137" i="1"/>
  <c r="M137" i="1" s="1"/>
  <c r="K138" i="1"/>
  <c r="M138" i="1" s="1"/>
  <c r="K139" i="1"/>
  <c r="M139" i="1" s="1"/>
  <c r="K140" i="1"/>
  <c r="M140" i="1" s="1"/>
  <c r="K141" i="1"/>
  <c r="M141" i="1" s="1"/>
  <c r="K142" i="1"/>
  <c r="M142" i="1" s="1"/>
  <c r="K143" i="1"/>
  <c r="M143" i="1" s="1"/>
  <c r="K144" i="1"/>
  <c r="M144" i="1" s="1"/>
</calcChain>
</file>

<file path=xl/sharedStrings.xml><?xml version="1.0" encoding="utf-8"?>
<sst xmlns="http://schemas.openxmlformats.org/spreadsheetml/2006/main" count="197" uniqueCount="125">
  <si>
    <t>タイプ</t>
    <phoneticPr fontId="1"/>
  </si>
  <si>
    <t>No.</t>
    <phoneticPr fontId="1"/>
  </si>
  <si>
    <t>レンタカー貸出明細</t>
    <rPh sb="5" eb="7">
      <t>カシダシ</t>
    </rPh>
    <rPh sb="7" eb="9">
      <t>メイサイ</t>
    </rPh>
    <phoneticPr fontId="1"/>
  </si>
  <si>
    <t>車種一覧</t>
    <rPh sb="0" eb="2">
      <t>シャシュ</t>
    </rPh>
    <rPh sb="2" eb="4">
      <t>イチラン</t>
    </rPh>
    <phoneticPr fontId="1"/>
  </si>
  <si>
    <t>クラス</t>
    <phoneticPr fontId="1"/>
  </si>
  <si>
    <t>SP2</t>
  </si>
  <si>
    <t>乗用車</t>
    <rPh sb="0" eb="3">
      <t>ジョウヨウシャ</t>
    </rPh>
    <phoneticPr fontId="1"/>
  </si>
  <si>
    <t>P1</t>
    <phoneticPr fontId="1"/>
  </si>
  <si>
    <t>ベッツ</t>
    <phoneticPr fontId="1"/>
  </si>
  <si>
    <t>車種名</t>
    <rPh sb="0" eb="2">
      <t>シャシュ</t>
    </rPh>
    <rPh sb="2" eb="3">
      <t>メイ</t>
    </rPh>
    <phoneticPr fontId="1"/>
  </si>
  <si>
    <t>車種番号</t>
    <rPh sb="0" eb="2">
      <t>シャシュ</t>
    </rPh>
    <rPh sb="2" eb="4">
      <t>バンゴウ</t>
    </rPh>
    <phoneticPr fontId="1"/>
  </si>
  <si>
    <t>クラス</t>
    <phoneticPr fontId="1"/>
  </si>
  <si>
    <t>利用開始日</t>
    <rPh sb="0" eb="2">
      <t>リヨウ</t>
    </rPh>
    <rPh sb="2" eb="5">
      <t>カイシビ</t>
    </rPh>
    <phoneticPr fontId="1"/>
  </si>
  <si>
    <t>早割</t>
    <rPh sb="0" eb="2">
      <t>ハヤワリ</t>
    </rPh>
    <phoneticPr fontId="1"/>
  </si>
  <si>
    <t>車種名</t>
    <rPh sb="0" eb="2">
      <t>シャシュ</t>
    </rPh>
    <rPh sb="2" eb="3">
      <t>メイ</t>
    </rPh>
    <phoneticPr fontId="1"/>
  </si>
  <si>
    <t>ハイブリッド</t>
  </si>
  <si>
    <t>乗用車</t>
  </si>
  <si>
    <t>料金（円）</t>
    <rPh sb="0" eb="2">
      <t>リョウキン</t>
    </rPh>
    <rPh sb="3" eb="4">
      <t>エン</t>
    </rPh>
    <phoneticPr fontId="1"/>
  </si>
  <si>
    <t>料金（ドル）</t>
    <rPh sb="0" eb="2">
      <t>リョウキン</t>
    </rPh>
    <phoneticPr fontId="1"/>
  </si>
  <si>
    <t>輸入車</t>
    <rPh sb="0" eb="3">
      <t>ユニュウシャ</t>
    </rPh>
    <phoneticPr fontId="1"/>
  </si>
  <si>
    <t>利用終了日</t>
    <rPh sb="0" eb="2">
      <t>リヨウ</t>
    </rPh>
    <rPh sb="2" eb="5">
      <t>シュウリョウビ</t>
    </rPh>
    <phoneticPr fontId="1"/>
  </si>
  <si>
    <t>日前</t>
    <rPh sb="0" eb="1">
      <t>ニチ</t>
    </rPh>
    <rPh sb="1" eb="2">
      <t>マエ</t>
    </rPh>
    <phoneticPr fontId="1"/>
  </si>
  <si>
    <t>予約日</t>
    <rPh sb="0" eb="2">
      <t>ヨヤク</t>
    </rPh>
    <rPh sb="2" eb="3">
      <t>ビ</t>
    </rPh>
    <phoneticPr fontId="1"/>
  </si>
  <si>
    <t>割引</t>
    <rPh sb="0" eb="2">
      <t>ワリビキ</t>
    </rPh>
    <phoneticPr fontId="1"/>
  </si>
  <si>
    <t>早割テーブル</t>
    <rPh sb="0" eb="2">
      <t>ハヤワリ</t>
    </rPh>
    <phoneticPr fontId="1"/>
  </si>
  <si>
    <t>＝</t>
    <phoneticPr fontId="1"/>
  </si>
  <si>
    <t>＝</t>
    <phoneticPr fontId="1"/>
  </si>
  <si>
    <t>スポーツ</t>
  </si>
  <si>
    <t>年間売上高推移</t>
    <rPh sb="0" eb="2">
      <t>ネンカン</t>
    </rPh>
    <rPh sb="2" eb="4">
      <t>ウリアゲ</t>
    </rPh>
    <rPh sb="4" eb="5">
      <t>ダカ</t>
    </rPh>
    <rPh sb="5" eb="7">
      <t>スイイ</t>
    </rPh>
    <phoneticPr fontId="1"/>
  </si>
  <si>
    <t>売上金額</t>
    <rPh sb="0" eb="2">
      <t>ウリアゲ</t>
    </rPh>
    <rPh sb="2" eb="4">
      <t>キンガク</t>
    </rPh>
    <rPh sb="3" eb="4">
      <t>ゴウキン</t>
    </rPh>
    <phoneticPr fontId="1"/>
  </si>
  <si>
    <t>2010年度</t>
    <rPh sb="4" eb="6">
      <t>ネンド</t>
    </rPh>
    <phoneticPr fontId="1"/>
  </si>
  <si>
    <t>2011年度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</si>
  <si>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</si>
  <si>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</si>
  <si>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2014年度</t>
    <rPh sb="4" eb="6">
      <t>ネンド</t>
    </rPh>
    <phoneticPr fontId="1"/>
  </si>
  <si>
    <t>単位：千円</t>
    <rPh sb="0" eb="2">
      <t>タンイ</t>
    </rPh>
    <rPh sb="3" eb="5">
      <t>センエン</t>
    </rPh>
    <phoneticPr fontId="1"/>
  </si>
  <si>
    <t>合計</t>
    <rPh sb="0" eb="2">
      <t>ゴウケイ</t>
    </rPh>
    <phoneticPr fontId="1"/>
  </si>
  <si>
    <t>日数</t>
    <rPh sb="0" eb="2">
      <t>ニッスウ</t>
    </rPh>
    <phoneticPr fontId="1"/>
  </si>
  <si>
    <t>料金</t>
    <rPh sb="0" eb="2">
      <t>リョウキン</t>
    </rPh>
    <phoneticPr fontId="1"/>
  </si>
  <si>
    <t>プリチー1.8</t>
  </si>
  <si>
    <t>プリチーPHV</t>
  </si>
  <si>
    <t>プリチーWX</t>
  </si>
  <si>
    <t>点検開始日</t>
    <rPh sb="0" eb="2">
      <t>テンケン</t>
    </rPh>
    <rPh sb="2" eb="5">
      <t>カイシビ</t>
    </rPh>
    <phoneticPr fontId="1"/>
  </si>
  <si>
    <t>点検終了日</t>
    <rPh sb="0" eb="2">
      <t>テンケン</t>
    </rPh>
    <rPh sb="2" eb="4">
      <t>シュウリョウ</t>
    </rPh>
    <rPh sb="4" eb="5">
      <t>ビ</t>
    </rPh>
    <phoneticPr fontId="1"/>
  </si>
  <si>
    <t>日付</t>
    <rPh sb="0" eb="2">
      <t>ヒヅケ</t>
    </rPh>
    <phoneticPr fontId="1"/>
  </si>
  <si>
    <t>祝日</t>
    <rPh sb="0" eb="2">
      <t>シュクジツ</t>
    </rPh>
    <phoneticPr fontId="1"/>
  </si>
  <si>
    <t>8610スポーツ</t>
  </si>
  <si>
    <t>SP1</t>
  </si>
  <si>
    <t>SOO</t>
  </si>
  <si>
    <t>HV3</t>
  </si>
  <si>
    <t>ベンベルク</t>
  </si>
  <si>
    <t>G1</t>
  </si>
  <si>
    <t>ベルト</t>
  </si>
  <si>
    <t>P1</t>
  </si>
  <si>
    <t>ギストマ</t>
  </si>
  <si>
    <t>HW3</t>
  </si>
  <si>
    <t>アスリート</t>
  </si>
  <si>
    <t>HV4</t>
  </si>
  <si>
    <t>オハマー</t>
  </si>
  <si>
    <t>オーエン</t>
  </si>
  <si>
    <t>G2</t>
  </si>
  <si>
    <t>マルファト</t>
  </si>
  <si>
    <t>VRV</t>
  </si>
  <si>
    <t>RV</t>
  </si>
  <si>
    <t>RV1</t>
  </si>
  <si>
    <t>レックウ</t>
  </si>
  <si>
    <t>ブラウト</t>
  </si>
  <si>
    <t>シエイサ</t>
  </si>
  <si>
    <t>P2</t>
  </si>
  <si>
    <t>パッチ</t>
  </si>
  <si>
    <t>ファイアー</t>
  </si>
  <si>
    <t>アムオHV</t>
  </si>
  <si>
    <t>ノウキー</t>
  </si>
  <si>
    <t>ミニバン</t>
  </si>
  <si>
    <t>W2</t>
  </si>
  <si>
    <t>HW1</t>
  </si>
  <si>
    <t>エッスウ</t>
  </si>
  <si>
    <t>W1</t>
  </si>
  <si>
    <t>ボクサー</t>
  </si>
  <si>
    <t>HW2</t>
  </si>
  <si>
    <t>HV2</t>
  </si>
  <si>
    <t>アルファロ</t>
  </si>
  <si>
    <t>タクカ</t>
  </si>
  <si>
    <t>HV1</t>
  </si>
  <si>
    <t>ポラガ</t>
  </si>
  <si>
    <t>RV2</t>
  </si>
  <si>
    <t>パクティ</t>
  </si>
  <si>
    <t>プレオト</t>
  </si>
  <si>
    <t>P3</t>
  </si>
  <si>
    <t>プリチー1.5</t>
  </si>
  <si>
    <t>ユウシス</t>
  </si>
  <si>
    <t>ガードバン</t>
  </si>
  <si>
    <t>7786Z</t>
  </si>
  <si>
    <t>アクシコ</t>
  </si>
  <si>
    <t>タジック</t>
  </si>
  <si>
    <t>P5</t>
  </si>
  <si>
    <t>ポンテ</t>
  </si>
  <si>
    <t>ビールドー</t>
  </si>
  <si>
    <t>アイオン</t>
  </si>
  <si>
    <t>マイク</t>
  </si>
  <si>
    <t>P4</t>
  </si>
  <si>
    <t>ヘッドオン</t>
  </si>
  <si>
    <t>ホイヤルト</t>
  </si>
  <si>
    <t>プリチー</t>
    <phoneticPr fontId="1"/>
  </si>
  <si>
    <t>年度</t>
    <rPh sb="0" eb="2">
      <t>ネンド</t>
    </rPh>
    <phoneticPr fontId="1"/>
  </si>
  <si>
    <t>点検日数</t>
    <rPh sb="0" eb="2">
      <t>テンケン</t>
    </rPh>
    <rPh sb="2" eb="4">
      <t>ニッスウ</t>
    </rPh>
    <phoneticPr fontId="1"/>
  </si>
  <si>
    <t>元旦</t>
    <rPh sb="0" eb="2">
      <t>ガンタン</t>
    </rPh>
    <phoneticPr fontId="1"/>
  </si>
  <si>
    <t>成人の日</t>
    <rPh sb="0" eb="2">
      <t>セイジン</t>
    </rPh>
    <rPh sb="3" eb="4">
      <t>ヒ</t>
    </rPh>
    <phoneticPr fontId="1"/>
  </si>
  <si>
    <t>建国記念日</t>
    <rPh sb="0" eb="2">
      <t>ケンコク</t>
    </rPh>
    <rPh sb="2" eb="5">
      <t>キネンビ</t>
    </rPh>
    <phoneticPr fontId="1"/>
  </si>
  <si>
    <t>春分の日</t>
    <rPh sb="0" eb="2">
      <t>シュンブン</t>
    </rPh>
    <rPh sb="3" eb="4">
      <t>ヒ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</si>
  <si>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</si>
  <si>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</si>
  <si>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</si>
  <si>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</si>
  <si>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振替休日</t>
    <rPh sb="0" eb="2">
      <t>フリカエ</t>
    </rPh>
    <rPh sb="2" eb="4">
      <t>キュウジツ</t>
    </rPh>
    <phoneticPr fontId="1"/>
  </si>
  <si>
    <t>海の日</t>
    <rPh sb="0" eb="1">
      <t>ウミ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</si>
  <si>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</si>
  <si>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</si>
  <si>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</si>
  <si>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</si>
  <si>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</si>
  <si>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</si>
  <si>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祝日一覧</t>
    <rPh sb="0" eb="2">
      <t>シュクジツ</t>
    </rPh>
    <rPh sb="2" eb="4">
      <t>イチラン</t>
    </rPh>
    <phoneticPr fontId="1"/>
  </si>
  <si>
    <t>貸出時刻</t>
    <rPh sb="0" eb="2">
      <t>カシダシ</t>
    </rPh>
    <rPh sb="2" eb="4">
      <t>ジコク</t>
    </rPh>
    <phoneticPr fontId="1"/>
  </si>
  <si>
    <t>為替レート</t>
    <rPh sb="0" eb="2">
      <t>カワセ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</si>
</sst>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[$$-409]#,##0.00;[$$-409]#,##0.00"/>
    <numFmt numFmtId="177" formatCode="_ &quot;¥&quot;* #,##0.00000_ ;_ &quot;¥&quot;* \-#,##0.00000_ ;_ &quot;¥&quot;* &quot;-&quot;?????_ ;_ @_ "/>
    <numFmt numFmtId="178" formatCode="_-[$¥-411]* #,##0.0000_-;\-[$¥-411]* #,##0.0000_-;_-[$¥-411]* &quot;-&quot;????_-;_-@_-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1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38" fontId="0" fillId="0" borderId="1" xfId="4" applyFont="1" applyBorder="1">
      <alignment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0" xfId="0" applyNumberFormat="1" applyBorder="1">
      <alignment vertical="center"/>
    </xf>
    <xf numFmtId="38" fontId="0" fillId="0" borderId="1" xfId="4" applyFont="1" applyFill="1" applyBorder="1">
      <alignment vertical="center"/>
    </xf>
    <xf numFmtId="42" fontId="0" fillId="0" borderId="1" xfId="3" applyNumberFormat="1" applyFont="1" applyBorder="1">
      <alignment vertical="center"/>
    </xf>
    <xf numFmtId="0" fontId="5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5">
    <cellStyle name="タイトル" xfId="1" builtinId="15"/>
    <cellStyle name="パーセント" xfId="2" builtinId="5"/>
    <cellStyle name="桁区切り" xfId="4" builtinId="6"/>
    <cellStyle name="通貨" xfId="3" builtinId="7"/>
    <cellStyle name="標準" xfId="0" builtinId="0"/>
  </cellStyles>
  <dxfs count="2">
    <dxf>
      <fill>
        <patternFill>
          <bgColor rgb="FFC8DCB4"/>
        </patternFill>
      </fill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C8DCB4"/>
      <color rgb="FFA9D08E"/>
      <color rgb="FFFAE6D2"/>
      <color rgb="FFDCFFDC"/>
      <color rgb="FFC8FFC8"/>
      <color rgb="FFC8C8FF"/>
      <color rgb="FFFFC8C8"/>
      <color rgb="FFFF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/>
  </sheetViews>
  <sheetFormatPr defaultRowHeight="13.5" x14ac:dyDescent="0.15"/>
  <cols>
    <col min="2" max="2" width="12.625" bestFit="1" customWidth="1"/>
    <col min="3" max="3" width="10.5" bestFit="1" customWidth="1"/>
    <col min="4" max="4" width="6.75" bestFit="1" customWidth="1"/>
    <col min="5" max="5" width="11.625" customWidth="1"/>
    <col min="6" max="6" width="11.625" bestFit="1" customWidth="1"/>
    <col min="7" max="8" width="11.875" style="5" bestFit="1" customWidth="1"/>
    <col min="9" max="9" width="9.75" style="5" bestFit="1" customWidth="1"/>
    <col min="10" max="10" width="2.625" customWidth="1"/>
    <col min="11" max="11" width="12.625" customWidth="1"/>
    <col min="12" max="12" width="3.375" style="5" bestFit="1" customWidth="1"/>
    <col min="13" max="13" width="12.625" customWidth="1"/>
  </cols>
  <sheetData>
    <row r="1" spans="1:13" ht="21" x14ac:dyDescent="0.15">
      <c r="A1" s="2" t="s">
        <v>3</v>
      </c>
      <c r="E1" s="10"/>
      <c r="M1" s="10"/>
    </row>
    <row r="2" spans="1:13" x14ac:dyDescent="0.15">
      <c r="K2" s="5" t="s">
        <v>124</v>
      </c>
    </row>
    <row r="3" spans="1:13" x14ac:dyDescent="0.15">
      <c r="A3" s="3" t="s">
        <v>10</v>
      </c>
      <c r="B3" s="3" t="s">
        <v>9</v>
      </c>
      <c r="C3" s="3" t="s">
        <v>0</v>
      </c>
      <c r="D3" s="3" t="s">
        <v>4</v>
      </c>
      <c r="E3" s="3" t="s">
        <v>17</v>
      </c>
      <c r="F3" s="3" t="s">
        <v>18</v>
      </c>
      <c r="G3" s="3" t="s">
        <v>42</v>
      </c>
      <c r="H3" s="3" t="s">
        <v>43</v>
      </c>
      <c r="I3" s="3" t="s">
        <v>105</v>
      </c>
      <c r="K3" s="15">
        <v>1</v>
      </c>
      <c r="L3" s="13" t="s">
        <v>25</v>
      </c>
      <c r="M3" s="18">
        <v>103.88</v>
      </c>
    </row>
    <row r="4" spans="1:13" x14ac:dyDescent="0.15">
      <c r="A4" s="17">
        <v>101</v>
      </c>
      <c r="B4" s="17" t="s">
        <v>8</v>
      </c>
      <c r="C4" s="17" t="s">
        <v>6</v>
      </c>
      <c r="D4" s="17" t="s">
        <v>7</v>
      </c>
      <c r="E4" s="20">
        <v>5400</v>
      </c>
      <c r="F4" s="11">
        <f>E4/$M3</f>
        <v>51.983057373892954</v>
      </c>
      <c r="G4" s="4">
        <v>41985</v>
      </c>
      <c r="H4" s="4">
        <v>41991</v>
      </c>
      <c r="I4" s="6"/>
      <c r="K4" s="15">
        <v>9.6220000000000003E-3</v>
      </c>
      <c r="L4" s="13" t="s">
        <v>26</v>
      </c>
      <c r="M4" s="18">
        <v>1</v>
      </c>
    </row>
    <row r="5" spans="1:13" x14ac:dyDescent="0.15">
      <c r="A5" s="17">
        <v>102</v>
      </c>
      <c r="B5" s="17" t="s">
        <v>69</v>
      </c>
      <c r="C5" s="17" t="s">
        <v>6</v>
      </c>
      <c r="D5" s="17" t="s">
        <v>53</v>
      </c>
      <c r="E5" s="20">
        <v>5400</v>
      </c>
      <c r="F5" s="11">
        <f t="shared" ref="F5:F46" si="0">E5/$M4</f>
        <v>5400</v>
      </c>
      <c r="G5" s="4">
        <v>41716</v>
      </c>
      <c r="H5" s="4">
        <v>41719</v>
      </c>
      <c r="I5" s="6"/>
    </row>
    <row r="6" spans="1:13" x14ac:dyDescent="0.15">
      <c r="A6" s="17">
        <v>103</v>
      </c>
      <c r="B6" s="17" t="s">
        <v>52</v>
      </c>
      <c r="C6" s="17" t="s">
        <v>6</v>
      </c>
      <c r="D6" s="17" t="s">
        <v>53</v>
      </c>
      <c r="E6" s="20">
        <v>5400</v>
      </c>
      <c r="F6" s="11" t="e">
        <f t="shared" si="0"/>
        <v>#DIV/0!</v>
      </c>
      <c r="G6" s="4">
        <v>41655</v>
      </c>
      <c r="H6" s="4">
        <v>41660</v>
      </c>
      <c r="I6" s="6"/>
      <c r="L6"/>
    </row>
    <row r="7" spans="1:13" x14ac:dyDescent="0.15">
      <c r="A7" s="17">
        <v>104</v>
      </c>
      <c r="B7" s="17" t="s">
        <v>86</v>
      </c>
      <c r="C7" s="17" t="s">
        <v>6</v>
      </c>
      <c r="D7" s="17" t="s">
        <v>68</v>
      </c>
      <c r="E7" s="20">
        <v>6500</v>
      </c>
      <c r="F7" s="11" t="e">
        <f t="shared" si="0"/>
        <v>#DIV/0!</v>
      </c>
      <c r="G7" s="4">
        <v>41725</v>
      </c>
      <c r="H7" s="4">
        <v>41730</v>
      </c>
      <c r="I7" s="6"/>
      <c r="L7"/>
    </row>
    <row r="8" spans="1:13" x14ac:dyDescent="0.15">
      <c r="A8" s="17">
        <v>105</v>
      </c>
      <c r="B8" s="17" t="s">
        <v>67</v>
      </c>
      <c r="C8" s="17" t="s">
        <v>6</v>
      </c>
      <c r="D8" s="17" t="s">
        <v>68</v>
      </c>
      <c r="E8" s="20">
        <v>6500</v>
      </c>
      <c r="F8" s="11" t="e">
        <f t="shared" si="0"/>
        <v>#DIV/0!</v>
      </c>
      <c r="G8" s="4">
        <v>41842</v>
      </c>
      <c r="H8" s="4">
        <v>41847</v>
      </c>
      <c r="I8" s="6"/>
      <c r="L8"/>
    </row>
    <row r="9" spans="1:13" x14ac:dyDescent="0.15">
      <c r="A9" s="17">
        <v>106</v>
      </c>
      <c r="B9" s="17" t="s">
        <v>96</v>
      </c>
      <c r="C9" s="17" t="s">
        <v>6</v>
      </c>
      <c r="D9" s="17" t="s">
        <v>68</v>
      </c>
      <c r="E9" s="20">
        <v>6500</v>
      </c>
      <c r="F9" s="11" t="e">
        <f t="shared" si="0"/>
        <v>#DIV/0!</v>
      </c>
      <c r="G9" s="4">
        <v>41845</v>
      </c>
      <c r="H9" s="4">
        <v>41849</v>
      </c>
      <c r="I9" s="6"/>
      <c r="L9"/>
    </row>
    <row r="10" spans="1:13" x14ac:dyDescent="0.15">
      <c r="A10" s="17">
        <v>107</v>
      </c>
      <c r="B10" s="17" t="s">
        <v>98</v>
      </c>
      <c r="C10" s="17" t="s">
        <v>6</v>
      </c>
      <c r="D10" s="17" t="s">
        <v>88</v>
      </c>
      <c r="E10" s="20">
        <v>7400</v>
      </c>
      <c r="F10" s="11" t="e">
        <f t="shared" si="0"/>
        <v>#DIV/0!</v>
      </c>
      <c r="G10" s="4">
        <v>41740</v>
      </c>
      <c r="H10" s="4">
        <v>41744</v>
      </c>
      <c r="I10" s="6"/>
      <c r="L10"/>
    </row>
    <row r="11" spans="1:13" x14ac:dyDescent="0.15">
      <c r="A11" s="17">
        <v>108</v>
      </c>
      <c r="B11" s="17" t="s">
        <v>87</v>
      </c>
      <c r="C11" s="17" t="s">
        <v>6</v>
      </c>
      <c r="D11" s="17" t="s">
        <v>88</v>
      </c>
      <c r="E11" s="20">
        <v>7400</v>
      </c>
      <c r="F11" s="11" t="e">
        <f t="shared" si="0"/>
        <v>#DIV/0!</v>
      </c>
      <c r="G11" s="4">
        <v>41962</v>
      </c>
      <c r="H11" s="4">
        <v>41966</v>
      </c>
      <c r="I11" s="6"/>
      <c r="L11"/>
    </row>
    <row r="12" spans="1:13" x14ac:dyDescent="0.15">
      <c r="A12" s="17">
        <v>109</v>
      </c>
      <c r="B12" s="17" t="s">
        <v>99</v>
      </c>
      <c r="C12" s="17" t="s">
        <v>6</v>
      </c>
      <c r="D12" s="17" t="s">
        <v>100</v>
      </c>
      <c r="E12" s="20">
        <v>9800</v>
      </c>
      <c r="F12" s="11" t="e">
        <f t="shared" si="0"/>
        <v>#DIV/0!</v>
      </c>
      <c r="G12" s="4">
        <v>41881</v>
      </c>
      <c r="H12" s="4">
        <v>41884</v>
      </c>
      <c r="I12" s="6"/>
      <c r="L12"/>
    </row>
    <row r="13" spans="1:13" x14ac:dyDescent="0.15">
      <c r="A13" s="17">
        <v>110</v>
      </c>
      <c r="B13" s="17" t="s">
        <v>101</v>
      </c>
      <c r="C13" s="17" t="s">
        <v>6</v>
      </c>
      <c r="D13" s="17" t="s">
        <v>100</v>
      </c>
      <c r="E13" s="20">
        <v>9800</v>
      </c>
      <c r="F13" s="11" t="e">
        <f t="shared" si="0"/>
        <v>#DIV/0!</v>
      </c>
      <c r="G13" s="4">
        <v>41780</v>
      </c>
      <c r="H13" s="4">
        <v>41783</v>
      </c>
      <c r="I13" s="6"/>
      <c r="L13"/>
    </row>
    <row r="14" spans="1:13" x14ac:dyDescent="0.15">
      <c r="A14" s="17">
        <v>111</v>
      </c>
      <c r="B14" s="17" t="s">
        <v>94</v>
      </c>
      <c r="C14" s="17" t="s">
        <v>6</v>
      </c>
      <c r="D14" s="17" t="s">
        <v>95</v>
      </c>
      <c r="E14" s="20">
        <v>16800</v>
      </c>
      <c r="F14" s="11" t="e">
        <f t="shared" si="0"/>
        <v>#DIV/0!</v>
      </c>
      <c r="G14" s="4">
        <v>41685</v>
      </c>
      <c r="H14" s="4">
        <v>41688</v>
      </c>
      <c r="I14" s="6"/>
      <c r="L14"/>
    </row>
    <row r="15" spans="1:13" x14ac:dyDescent="0.15">
      <c r="A15" s="17">
        <v>112</v>
      </c>
      <c r="B15" s="17" t="s">
        <v>102</v>
      </c>
      <c r="C15" s="17" t="s">
        <v>6</v>
      </c>
      <c r="D15" s="17" t="s">
        <v>95</v>
      </c>
      <c r="E15" s="20">
        <v>16800</v>
      </c>
      <c r="F15" s="11" t="e">
        <f t="shared" si="0"/>
        <v>#DIV/0!</v>
      </c>
      <c r="G15" s="4">
        <v>41709</v>
      </c>
      <c r="H15" s="4">
        <v>41713</v>
      </c>
      <c r="I15" s="6"/>
      <c r="L15"/>
    </row>
    <row r="16" spans="1:13" x14ac:dyDescent="0.15">
      <c r="A16" s="17">
        <v>201</v>
      </c>
      <c r="B16" s="17" t="s">
        <v>82</v>
      </c>
      <c r="C16" s="17" t="s">
        <v>15</v>
      </c>
      <c r="D16" s="17" t="s">
        <v>83</v>
      </c>
      <c r="E16" s="20">
        <v>6500</v>
      </c>
      <c r="F16" s="11" t="e">
        <f t="shared" si="0"/>
        <v>#DIV/0!</v>
      </c>
      <c r="G16" s="4">
        <v>41673</v>
      </c>
      <c r="H16" s="4">
        <v>41676</v>
      </c>
      <c r="I16" s="6"/>
      <c r="L16"/>
    </row>
    <row r="17" spans="1:12" x14ac:dyDescent="0.15">
      <c r="A17" s="17">
        <v>202</v>
      </c>
      <c r="B17" s="17" t="s">
        <v>93</v>
      </c>
      <c r="C17" s="17" t="s">
        <v>15</v>
      </c>
      <c r="D17" s="17" t="s">
        <v>83</v>
      </c>
      <c r="E17" s="20">
        <v>6500</v>
      </c>
      <c r="F17" s="11" t="e">
        <f t="shared" si="0"/>
        <v>#DIV/0!</v>
      </c>
      <c r="G17" s="4">
        <v>41792</v>
      </c>
      <c r="H17" s="4">
        <v>41794</v>
      </c>
      <c r="I17" s="6"/>
      <c r="L17"/>
    </row>
    <row r="18" spans="1:12" x14ac:dyDescent="0.15">
      <c r="A18" s="17">
        <v>203</v>
      </c>
      <c r="B18" s="17" t="s">
        <v>89</v>
      </c>
      <c r="C18" s="17" t="s">
        <v>15</v>
      </c>
      <c r="D18" s="17" t="s">
        <v>83</v>
      </c>
      <c r="E18" s="20">
        <v>6500</v>
      </c>
      <c r="F18" s="11" t="e">
        <f t="shared" si="0"/>
        <v>#DIV/0!</v>
      </c>
      <c r="G18" s="4">
        <v>41647</v>
      </c>
      <c r="H18" s="4">
        <v>41650</v>
      </c>
      <c r="I18" s="6"/>
      <c r="L18"/>
    </row>
    <row r="19" spans="1:12" x14ac:dyDescent="0.15">
      <c r="A19" s="17">
        <v>204</v>
      </c>
      <c r="B19" s="17" t="s">
        <v>39</v>
      </c>
      <c r="C19" s="17" t="s">
        <v>15</v>
      </c>
      <c r="D19" s="17" t="s">
        <v>80</v>
      </c>
      <c r="E19" s="20">
        <v>8700</v>
      </c>
      <c r="F19" s="11" t="e">
        <f t="shared" si="0"/>
        <v>#DIV/0!</v>
      </c>
      <c r="G19" s="4">
        <v>41999</v>
      </c>
      <c r="H19" s="4">
        <v>42005</v>
      </c>
      <c r="I19" s="6"/>
      <c r="L19"/>
    </row>
    <row r="20" spans="1:12" x14ac:dyDescent="0.15">
      <c r="A20" s="17">
        <v>205</v>
      </c>
      <c r="B20" s="17" t="s">
        <v>103</v>
      </c>
      <c r="C20" s="17" t="s">
        <v>15</v>
      </c>
      <c r="D20" s="17" t="s">
        <v>80</v>
      </c>
      <c r="E20" s="20">
        <v>8700</v>
      </c>
      <c r="F20" s="11" t="e">
        <f t="shared" si="0"/>
        <v>#DIV/0!</v>
      </c>
      <c r="G20" s="4">
        <v>41894</v>
      </c>
      <c r="H20" s="4">
        <v>41900</v>
      </c>
      <c r="I20" s="6"/>
      <c r="L20"/>
    </row>
    <row r="21" spans="1:12" x14ac:dyDescent="0.15">
      <c r="A21" s="17">
        <v>206</v>
      </c>
      <c r="B21" s="17" t="s">
        <v>97</v>
      </c>
      <c r="C21" s="17" t="s">
        <v>15</v>
      </c>
      <c r="D21" s="17" t="s">
        <v>80</v>
      </c>
      <c r="E21" s="20">
        <v>8700</v>
      </c>
      <c r="F21" s="11" t="e">
        <f t="shared" si="0"/>
        <v>#DIV/0!</v>
      </c>
      <c r="G21" s="4">
        <v>41909</v>
      </c>
      <c r="H21" s="4">
        <v>41914</v>
      </c>
      <c r="I21" s="6"/>
      <c r="L21"/>
    </row>
    <row r="22" spans="1:12" x14ac:dyDescent="0.15">
      <c r="A22" s="17">
        <v>207</v>
      </c>
      <c r="B22" s="17" t="s">
        <v>40</v>
      </c>
      <c r="C22" s="17" t="s">
        <v>15</v>
      </c>
      <c r="D22" s="17" t="s">
        <v>80</v>
      </c>
      <c r="E22" s="20">
        <v>8700</v>
      </c>
      <c r="F22" s="11" t="e">
        <f t="shared" si="0"/>
        <v>#DIV/0!</v>
      </c>
      <c r="G22" s="4">
        <v>41822</v>
      </c>
      <c r="H22" s="4">
        <v>41828</v>
      </c>
      <c r="I22" s="6"/>
      <c r="L22"/>
    </row>
    <row r="23" spans="1:12" x14ac:dyDescent="0.15">
      <c r="A23" s="17">
        <v>208</v>
      </c>
      <c r="B23" s="17" t="s">
        <v>48</v>
      </c>
      <c r="C23" s="17" t="s">
        <v>15</v>
      </c>
      <c r="D23" s="17" t="s">
        <v>49</v>
      </c>
      <c r="E23" s="20">
        <v>11800</v>
      </c>
      <c r="F23" s="11" t="e">
        <f t="shared" si="0"/>
        <v>#DIV/0!</v>
      </c>
      <c r="G23" s="4">
        <v>41680</v>
      </c>
      <c r="H23" s="4">
        <v>41683</v>
      </c>
      <c r="I23" s="6"/>
      <c r="L23"/>
    </row>
    <row r="24" spans="1:12" x14ac:dyDescent="0.15">
      <c r="A24" s="17">
        <v>209</v>
      </c>
      <c r="B24" s="17" t="s">
        <v>71</v>
      </c>
      <c r="C24" s="17" t="s">
        <v>15</v>
      </c>
      <c r="D24" s="17" t="s">
        <v>49</v>
      </c>
      <c r="E24" s="20">
        <v>11800</v>
      </c>
      <c r="F24" s="11" t="e">
        <f t="shared" si="0"/>
        <v>#DIV/0!</v>
      </c>
      <c r="G24" s="4">
        <v>41971</v>
      </c>
      <c r="H24" s="4">
        <v>41975</v>
      </c>
      <c r="I24" s="6"/>
      <c r="L24"/>
    </row>
    <row r="25" spans="1:12" x14ac:dyDescent="0.15">
      <c r="A25" s="17">
        <v>210</v>
      </c>
      <c r="B25" s="17" t="s">
        <v>66</v>
      </c>
      <c r="C25" s="17" t="s">
        <v>15</v>
      </c>
      <c r="D25" s="17" t="s">
        <v>57</v>
      </c>
      <c r="E25" s="20">
        <v>18400</v>
      </c>
      <c r="F25" s="11" t="e">
        <f t="shared" si="0"/>
        <v>#DIV/0!</v>
      </c>
      <c r="G25" s="4">
        <v>41999</v>
      </c>
      <c r="H25" s="4"/>
      <c r="I25" s="6"/>
    </row>
    <row r="26" spans="1:12" x14ac:dyDescent="0.15">
      <c r="A26" s="17">
        <v>211</v>
      </c>
      <c r="B26" s="17" t="s">
        <v>56</v>
      </c>
      <c r="C26" s="17" t="s">
        <v>15</v>
      </c>
      <c r="D26" s="17" t="s">
        <v>57</v>
      </c>
      <c r="E26" s="20">
        <v>18400</v>
      </c>
      <c r="F26" s="11" t="e">
        <f t="shared" si="0"/>
        <v>#DIV/0!</v>
      </c>
      <c r="G26" s="4">
        <v>41758</v>
      </c>
      <c r="H26" s="4">
        <v>41765</v>
      </c>
      <c r="I26" s="6"/>
    </row>
    <row r="27" spans="1:12" x14ac:dyDescent="0.15">
      <c r="A27" s="17">
        <v>212</v>
      </c>
      <c r="B27" s="17" t="s">
        <v>41</v>
      </c>
      <c r="C27" s="17" t="s">
        <v>15</v>
      </c>
      <c r="D27" s="17" t="s">
        <v>75</v>
      </c>
      <c r="E27" s="20">
        <v>9700</v>
      </c>
      <c r="F27" s="11" t="e">
        <f t="shared" si="0"/>
        <v>#DIV/0!</v>
      </c>
      <c r="G27" s="4">
        <v>41931</v>
      </c>
      <c r="H27" s="4">
        <v>41934</v>
      </c>
      <c r="I27" s="6"/>
    </row>
    <row r="28" spans="1:12" x14ac:dyDescent="0.15">
      <c r="A28" s="17">
        <v>213</v>
      </c>
      <c r="B28" s="17" t="s">
        <v>72</v>
      </c>
      <c r="C28" s="17" t="s">
        <v>15</v>
      </c>
      <c r="D28" s="17" t="s">
        <v>79</v>
      </c>
      <c r="E28" s="20">
        <v>14500</v>
      </c>
      <c r="F28" s="11" t="e">
        <f t="shared" si="0"/>
        <v>#DIV/0!</v>
      </c>
      <c r="G28" s="4">
        <v>41732</v>
      </c>
      <c r="H28" s="4">
        <v>41734</v>
      </c>
      <c r="I28" s="6"/>
    </row>
    <row r="29" spans="1:12" x14ac:dyDescent="0.15">
      <c r="A29" s="17">
        <v>214</v>
      </c>
      <c r="B29" s="17" t="s">
        <v>78</v>
      </c>
      <c r="C29" s="17" t="s">
        <v>15</v>
      </c>
      <c r="D29" s="17" t="s">
        <v>79</v>
      </c>
      <c r="E29" s="20">
        <v>14500</v>
      </c>
      <c r="F29" s="11" t="e">
        <f t="shared" si="0"/>
        <v>#DIV/0!</v>
      </c>
      <c r="G29" s="4">
        <v>41712</v>
      </c>
      <c r="H29" s="4">
        <v>41714</v>
      </c>
      <c r="I29" s="6"/>
    </row>
    <row r="30" spans="1:12" x14ac:dyDescent="0.15">
      <c r="A30" s="17">
        <v>215</v>
      </c>
      <c r="B30" s="17" t="s">
        <v>54</v>
      </c>
      <c r="C30" s="17" t="s">
        <v>15</v>
      </c>
      <c r="D30" s="17" t="s">
        <v>55</v>
      </c>
      <c r="E30" s="20">
        <v>16800</v>
      </c>
      <c r="F30" s="11" t="e">
        <f t="shared" si="0"/>
        <v>#DIV/0!</v>
      </c>
      <c r="G30" s="4">
        <v>41757</v>
      </c>
      <c r="H30" s="4">
        <v>41761</v>
      </c>
      <c r="I30" s="6"/>
    </row>
    <row r="31" spans="1:12" x14ac:dyDescent="0.15">
      <c r="A31" s="17">
        <v>216</v>
      </c>
      <c r="B31" s="17" t="s">
        <v>61</v>
      </c>
      <c r="C31" s="17" t="s">
        <v>15</v>
      </c>
      <c r="D31" s="17" t="s">
        <v>55</v>
      </c>
      <c r="E31" s="20">
        <v>16800</v>
      </c>
      <c r="F31" s="11" t="e">
        <f t="shared" si="0"/>
        <v>#DIV/0!</v>
      </c>
      <c r="G31" s="4">
        <v>42001</v>
      </c>
      <c r="H31" s="4"/>
      <c r="I31" s="6"/>
    </row>
    <row r="32" spans="1:12" x14ac:dyDescent="0.15">
      <c r="A32" s="17">
        <v>217</v>
      </c>
      <c r="B32" s="17" t="s">
        <v>70</v>
      </c>
      <c r="C32" s="17" t="s">
        <v>15</v>
      </c>
      <c r="D32" s="17" t="s">
        <v>55</v>
      </c>
      <c r="E32" s="20">
        <v>16800</v>
      </c>
      <c r="F32" s="11" t="e">
        <f t="shared" si="0"/>
        <v>#DIV/0!</v>
      </c>
      <c r="G32" s="4">
        <v>41887</v>
      </c>
      <c r="H32" s="4">
        <v>41891</v>
      </c>
      <c r="I32" s="6"/>
    </row>
    <row r="33" spans="1:9" x14ac:dyDescent="0.15">
      <c r="A33" s="17">
        <v>301</v>
      </c>
      <c r="B33" s="17" t="s">
        <v>46</v>
      </c>
      <c r="C33" s="17" t="s">
        <v>27</v>
      </c>
      <c r="D33" s="17" t="s">
        <v>47</v>
      </c>
      <c r="E33" s="20">
        <v>11000</v>
      </c>
      <c r="F33" s="11" t="e">
        <f t="shared" si="0"/>
        <v>#DIV/0!</v>
      </c>
      <c r="G33" s="4">
        <v>41795</v>
      </c>
      <c r="H33" s="4">
        <v>41797</v>
      </c>
      <c r="I33" s="6"/>
    </row>
    <row r="34" spans="1:9" x14ac:dyDescent="0.15">
      <c r="A34" s="17">
        <v>302</v>
      </c>
      <c r="B34" s="17" t="s">
        <v>92</v>
      </c>
      <c r="C34" s="17" t="s">
        <v>27</v>
      </c>
      <c r="D34" s="17" t="s">
        <v>5</v>
      </c>
      <c r="E34" s="20">
        <v>11000</v>
      </c>
      <c r="F34" s="11" t="e">
        <f t="shared" si="0"/>
        <v>#DIV/0!</v>
      </c>
      <c r="G34" s="4">
        <v>41654</v>
      </c>
      <c r="H34" s="4">
        <v>41656</v>
      </c>
      <c r="I34" s="6"/>
    </row>
    <row r="35" spans="1:9" x14ac:dyDescent="0.15">
      <c r="A35" s="17">
        <v>401</v>
      </c>
      <c r="B35" s="17" t="s">
        <v>76</v>
      </c>
      <c r="C35" s="17" t="s">
        <v>73</v>
      </c>
      <c r="D35" s="17" t="s">
        <v>77</v>
      </c>
      <c r="E35" s="20">
        <v>6600</v>
      </c>
      <c r="F35" s="11" t="e">
        <f t="shared" si="0"/>
        <v>#DIV/0!</v>
      </c>
      <c r="G35" s="4">
        <v>41729</v>
      </c>
      <c r="H35" s="4">
        <v>41735</v>
      </c>
      <c r="I35" s="6"/>
    </row>
    <row r="36" spans="1:9" x14ac:dyDescent="0.15">
      <c r="A36" s="17">
        <v>402</v>
      </c>
      <c r="B36" s="17" t="s">
        <v>90</v>
      </c>
      <c r="C36" s="17" t="s">
        <v>73</v>
      </c>
      <c r="D36" s="17" t="s">
        <v>77</v>
      </c>
      <c r="E36" s="20">
        <v>6600</v>
      </c>
      <c r="F36" s="11" t="e">
        <f t="shared" si="0"/>
        <v>#DIV/0!</v>
      </c>
      <c r="G36" s="4">
        <v>41729</v>
      </c>
      <c r="H36" s="4">
        <v>41736</v>
      </c>
      <c r="I36" s="6"/>
    </row>
    <row r="37" spans="1:9" x14ac:dyDescent="0.15">
      <c r="A37" s="17">
        <v>403</v>
      </c>
      <c r="B37" s="17" t="s">
        <v>72</v>
      </c>
      <c r="C37" s="17" t="s">
        <v>73</v>
      </c>
      <c r="D37" s="17" t="s">
        <v>74</v>
      </c>
      <c r="E37" s="20">
        <v>12000</v>
      </c>
      <c r="F37" s="11" t="e">
        <f t="shared" si="0"/>
        <v>#DIV/0!</v>
      </c>
      <c r="G37" s="4">
        <v>41945</v>
      </c>
      <c r="H37" s="4">
        <v>41951</v>
      </c>
      <c r="I37" s="6"/>
    </row>
    <row r="38" spans="1:9" x14ac:dyDescent="0.15">
      <c r="A38" s="17">
        <v>404</v>
      </c>
      <c r="B38" s="17" t="s">
        <v>78</v>
      </c>
      <c r="C38" s="17" t="s">
        <v>73</v>
      </c>
      <c r="D38" s="17" t="s">
        <v>74</v>
      </c>
      <c r="E38" s="20">
        <v>12000</v>
      </c>
      <c r="F38" s="11" t="e">
        <f t="shared" si="0"/>
        <v>#DIV/0!</v>
      </c>
      <c r="G38" s="4">
        <v>41758</v>
      </c>
      <c r="H38" s="4">
        <v>41768</v>
      </c>
      <c r="I38" s="6"/>
    </row>
    <row r="39" spans="1:9" x14ac:dyDescent="0.15">
      <c r="A39" s="17">
        <v>501</v>
      </c>
      <c r="B39" s="17" t="s">
        <v>62</v>
      </c>
      <c r="C39" s="17" t="s">
        <v>63</v>
      </c>
      <c r="D39" s="17" t="s">
        <v>64</v>
      </c>
      <c r="E39" s="20">
        <v>8800</v>
      </c>
      <c r="F39" s="11" t="e">
        <f t="shared" si="0"/>
        <v>#DIV/0!</v>
      </c>
      <c r="G39" s="4">
        <v>41684</v>
      </c>
      <c r="H39" s="4">
        <v>41693</v>
      </c>
      <c r="I39" s="6"/>
    </row>
    <row r="40" spans="1:9" x14ac:dyDescent="0.15">
      <c r="A40" s="17">
        <v>502</v>
      </c>
      <c r="B40" s="17" t="s">
        <v>84</v>
      </c>
      <c r="C40" s="17" t="s">
        <v>63</v>
      </c>
      <c r="D40" s="17" t="s">
        <v>85</v>
      </c>
      <c r="E40" s="20">
        <v>14000</v>
      </c>
      <c r="F40" s="11" t="e">
        <f t="shared" si="0"/>
        <v>#DIV/0!</v>
      </c>
      <c r="G40" s="4">
        <v>41950</v>
      </c>
      <c r="H40" s="4">
        <v>41959</v>
      </c>
      <c r="I40" s="17"/>
    </row>
    <row r="41" spans="1:9" x14ac:dyDescent="0.15">
      <c r="A41" s="17">
        <v>503</v>
      </c>
      <c r="B41" s="17" t="s">
        <v>91</v>
      </c>
      <c r="C41" s="17" t="s">
        <v>63</v>
      </c>
      <c r="D41" s="17" t="s">
        <v>85</v>
      </c>
      <c r="E41" s="20">
        <v>14000</v>
      </c>
      <c r="F41" s="11" t="e">
        <f t="shared" si="0"/>
        <v>#DIV/0!</v>
      </c>
      <c r="G41" s="4">
        <v>41927</v>
      </c>
      <c r="H41" s="4">
        <v>41935</v>
      </c>
      <c r="I41" s="17"/>
    </row>
    <row r="42" spans="1:9" x14ac:dyDescent="0.15">
      <c r="A42" s="17">
        <v>601</v>
      </c>
      <c r="B42" s="17" t="s">
        <v>58</v>
      </c>
      <c r="C42" s="17" t="s">
        <v>19</v>
      </c>
      <c r="D42" s="17" t="s">
        <v>51</v>
      </c>
      <c r="E42" s="20">
        <v>19000</v>
      </c>
      <c r="F42" s="11" t="e">
        <f t="shared" si="0"/>
        <v>#DIV/0!</v>
      </c>
      <c r="G42" s="4">
        <v>41702</v>
      </c>
      <c r="H42" s="4">
        <v>41709</v>
      </c>
      <c r="I42" s="17"/>
    </row>
    <row r="43" spans="1:9" x14ac:dyDescent="0.15">
      <c r="A43" s="17">
        <v>602</v>
      </c>
      <c r="B43" s="17" t="s">
        <v>50</v>
      </c>
      <c r="C43" s="17" t="s">
        <v>19</v>
      </c>
      <c r="D43" s="17" t="s">
        <v>51</v>
      </c>
      <c r="E43" s="20">
        <v>20000</v>
      </c>
      <c r="F43" s="11" t="e">
        <f t="shared" si="0"/>
        <v>#DIV/0!</v>
      </c>
      <c r="G43" s="4">
        <v>41801</v>
      </c>
      <c r="H43" s="4">
        <v>41807</v>
      </c>
      <c r="I43" s="17"/>
    </row>
    <row r="44" spans="1:9" x14ac:dyDescent="0.15">
      <c r="A44" s="17">
        <v>603</v>
      </c>
      <c r="B44" s="17" t="s">
        <v>81</v>
      </c>
      <c r="C44" s="17" t="s">
        <v>19</v>
      </c>
      <c r="D44" s="17" t="s">
        <v>51</v>
      </c>
      <c r="E44" s="20">
        <v>22000</v>
      </c>
      <c r="F44" s="11" t="e">
        <f t="shared" si="0"/>
        <v>#DIV/0!</v>
      </c>
      <c r="G44" s="4">
        <v>41953</v>
      </c>
      <c r="H44" s="4">
        <v>41954</v>
      </c>
      <c r="I44" s="17"/>
    </row>
    <row r="45" spans="1:9" x14ac:dyDescent="0.15">
      <c r="A45" s="17">
        <v>604</v>
      </c>
      <c r="B45" s="17" t="s">
        <v>59</v>
      </c>
      <c r="C45" s="17" t="s">
        <v>19</v>
      </c>
      <c r="D45" s="17" t="s">
        <v>60</v>
      </c>
      <c r="E45" s="20">
        <v>23000</v>
      </c>
      <c r="F45" s="11" t="e">
        <f t="shared" si="0"/>
        <v>#DIV/0!</v>
      </c>
      <c r="G45" s="4">
        <v>41787</v>
      </c>
      <c r="H45" s="4">
        <v>41791</v>
      </c>
      <c r="I45" s="17"/>
    </row>
    <row r="46" spans="1:9" x14ac:dyDescent="0.15">
      <c r="A46" s="17">
        <v>605</v>
      </c>
      <c r="B46" s="17" t="s">
        <v>65</v>
      </c>
      <c r="C46" s="17" t="s">
        <v>19</v>
      </c>
      <c r="D46" s="17" t="s">
        <v>60</v>
      </c>
      <c r="E46" s="20">
        <v>25000</v>
      </c>
      <c r="F46" s="11" t="e">
        <f t="shared" si="0"/>
        <v>#DIV/0!</v>
      </c>
      <c r="G46" s="4">
        <v>42002</v>
      </c>
      <c r="H46" s="4">
        <v>42011</v>
      </c>
      <c r="I46" s="17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4"/>
  <sheetViews>
    <sheetView workbookViewId="0"/>
  </sheetViews>
  <sheetFormatPr defaultRowHeight="13.5" x14ac:dyDescent="0.15"/>
  <cols>
    <col min="1" max="1" width="4.625" customWidth="1"/>
    <col min="2" max="2" width="11.625" customWidth="1"/>
    <col min="3" max="3" width="9.625" customWidth="1"/>
    <col min="4" max="4" width="12.625" style="5" customWidth="1"/>
    <col min="5" max="5" width="10.5" bestFit="1" customWidth="1"/>
    <col min="6" max="6" width="6.625" style="5" customWidth="1"/>
    <col min="7" max="7" width="7.875" bestFit="1" customWidth="1"/>
    <col min="8" max="9" width="11.625" customWidth="1"/>
    <col min="10" max="10" width="9.625" customWidth="1"/>
    <col min="11" max="11" width="5.625" style="5" customWidth="1"/>
    <col min="12" max="12" width="5.625" customWidth="1"/>
    <col min="13" max="13" width="9.625" customWidth="1"/>
    <col min="14" max="14" width="2.625" customWidth="1"/>
    <col min="15" max="15" width="11.625" bestFit="1" customWidth="1"/>
    <col min="16" max="18" width="4.375" customWidth="1"/>
  </cols>
  <sheetData>
    <row r="1" spans="1:19" ht="21" x14ac:dyDescent="0.15">
      <c r="A1" s="2" t="s">
        <v>2</v>
      </c>
    </row>
    <row r="2" spans="1:19" x14ac:dyDescent="0.15">
      <c r="O2" t="s">
        <v>24</v>
      </c>
    </row>
    <row r="3" spans="1:19" x14ac:dyDescent="0.15">
      <c r="A3" s="3" t="s">
        <v>1</v>
      </c>
      <c r="B3" s="3" t="s">
        <v>22</v>
      </c>
      <c r="C3" s="3" t="s">
        <v>10</v>
      </c>
      <c r="D3" s="3" t="s">
        <v>14</v>
      </c>
      <c r="E3" s="3" t="s">
        <v>0</v>
      </c>
      <c r="F3" s="3" t="s">
        <v>11</v>
      </c>
      <c r="G3" s="3" t="s">
        <v>38</v>
      </c>
      <c r="H3" s="3" t="s">
        <v>12</v>
      </c>
      <c r="I3" s="3" t="s">
        <v>20</v>
      </c>
      <c r="J3" s="3" t="s">
        <v>123</v>
      </c>
      <c r="K3" s="3" t="s">
        <v>37</v>
      </c>
      <c r="L3" s="3" t="s">
        <v>13</v>
      </c>
      <c r="M3" s="3" t="s">
        <v>29</v>
      </c>
      <c r="O3" s="3" t="s">
        <v>22</v>
      </c>
      <c r="P3" s="1">
        <v>0</v>
      </c>
      <c r="Q3" s="1">
        <v>10</v>
      </c>
      <c r="R3" s="1">
        <v>20</v>
      </c>
      <c r="S3" t="s">
        <v>21</v>
      </c>
    </row>
    <row r="4" spans="1:19" x14ac:dyDescent="0.15">
      <c r="A4" s="17">
        <v>1</v>
      </c>
      <c r="B4" s="4">
        <v>41821</v>
      </c>
      <c r="C4" s="17">
        <v>301</v>
      </c>
      <c r="D4" s="17" t="str">
        <f>VLOOKUP(C4,車種一覧!$A$4:$I$46,2,FALSE)</f>
        <v>8610スポーツ</v>
      </c>
      <c r="E4" s="17" t="str">
        <f>VLOOKUP(C4,車種一覧!$A$4:$I$46,3,FALSE)</f>
        <v>スポーツ</v>
      </c>
      <c r="F4" s="17" t="str">
        <f>VLOOKUP(C4,車種一覧!$A$4:$I$46,4,FALSE)</f>
        <v>SP1</v>
      </c>
      <c r="G4" s="12"/>
      <c r="H4" s="4">
        <v>41849</v>
      </c>
      <c r="I4" s="4">
        <v>41850</v>
      </c>
      <c r="J4" s="7">
        <v>0.35416666666666669</v>
      </c>
      <c r="K4" s="6">
        <f t="shared" ref="K4:K35" si="0">I4-H4+1</f>
        <v>2</v>
      </c>
      <c r="L4" s="9"/>
      <c r="M4" s="12">
        <f t="shared" ref="M4:M35" si="1">G4*K4*(1-L4)</f>
        <v>0</v>
      </c>
      <c r="O4" s="3" t="s">
        <v>23</v>
      </c>
      <c r="P4" s="8">
        <v>0</v>
      </c>
      <c r="Q4" s="8">
        <v>0.05</v>
      </c>
      <c r="R4" s="8">
        <v>0.1</v>
      </c>
    </row>
    <row r="5" spans="1:19" x14ac:dyDescent="0.15">
      <c r="A5" s="17">
        <v>2</v>
      </c>
      <c r="B5" s="4">
        <v>41821</v>
      </c>
      <c r="C5" s="17">
        <v>208</v>
      </c>
      <c r="D5" s="17" t="str">
        <f>VLOOKUP(C5,車種一覧!$A$4:$I$46,2,FALSE)</f>
        <v>SOO</v>
      </c>
      <c r="E5" s="17" t="str">
        <f>VLOOKUP(C5,車種一覧!$A$4:$I$46,3,FALSE)</f>
        <v>ハイブリッド</v>
      </c>
      <c r="F5" s="17" t="str">
        <f>VLOOKUP(C5,車種一覧!$A$4:$I$46,4,FALSE)</f>
        <v>HV3</v>
      </c>
      <c r="G5" s="12"/>
      <c r="H5" s="4">
        <v>41847</v>
      </c>
      <c r="I5" s="4">
        <v>41847</v>
      </c>
      <c r="J5" s="7">
        <v>0.72916666666666663</v>
      </c>
      <c r="K5" s="6">
        <f t="shared" si="0"/>
        <v>1</v>
      </c>
      <c r="L5" s="9"/>
      <c r="M5" s="12">
        <f t="shared" si="1"/>
        <v>0</v>
      </c>
      <c r="N5" s="5"/>
    </row>
    <row r="6" spans="1:19" x14ac:dyDescent="0.15">
      <c r="A6" s="17">
        <v>3</v>
      </c>
      <c r="B6" s="4">
        <v>41821</v>
      </c>
      <c r="C6" s="17">
        <v>602</v>
      </c>
      <c r="D6" s="17" t="str">
        <f>VLOOKUP(C6,車種一覧!$A$4:$I$46,2,FALSE)</f>
        <v>ベンベルク</v>
      </c>
      <c r="E6" s="17" t="str">
        <f>VLOOKUP(C6,車種一覧!$A$4:$I$46,3,FALSE)</f>
        <v>輸入車</v>
      </c>
      <c r="F6" s="17" t="str">
        <f>VLOOKUP(C6,車種一覧!$A$4:$I$46,4,FALSE)</f>
        <v>G1</v>
      </c>
      <c r="G6" s="12"/>
      <c r="H6" s="4">
        <v>41848</v>
      </c>
      <c r="I6" s="4">
        <v>41850</v>
      </c>
      <c r="J6" s="7">
        <v>0.33333333333333331</v>
      </c>
      <c r="K6" s="6">
        <f t="shared" si="0"/>
        <v>3</v>
      </c>
      <c r="L6" s="9"/>
      <c r="M6" s="12">
        <f t="shared" si="1"/>
        <v>0</v>
      </c>
      <c r="N6" s="5"/>
      <c r="O6" s="3" t="s">
        <v>12</v>
      </c>
      <c r="P6" s="25" t="s">
        <v>9</v>
      </c>
      <c r="Q6" s="25"/>
      <c r="R6" s="25"/>
    </row>
    <row r="7" spans="1:19" x14ac:dyDescent="0.15">
      <c r="A7" s="17">
        <v>4</v>
      </c>
      <c r="B7" s="4">
        <v>41821</v>
      </c>
      <c r="C7" s="17">
        <v>201</v>
      </c>
      <c r="D7" s="17" t="str">
        <f>VLOOKUP(C7,車種一覧!$A$4:$I$46,2,FALSE)</f>
        <v>タクカ</v>
      </c>
      <c r="E7" s="17" t="str">
        <f>VLOOKUP(C7,車種一覧!$A$4:$I$46,3,FALSE)</f>
        <v>ハイブリッド</v>
      </c>
      <c r="F7" s="17" t="str">
        <f>VLOOKUP(C7,車種一覧!$A$4:$I$46,4,FALSE)</f>
        <v>HV1</v>
      </c>
      <c r="G7" s="12"/>
      <c r="H7" s="4">
        <v>41829</v>
      </c>
      <c r="I7" s="4">
        <v>41832</v>
      </c>
      <c r="J7" s="7">
        <v>0.375</v>
      </c>
      <c r="K7" s="6">
        <f t="shared" si="0"/>
        <v>4</v>
      </c>
      <c r="L7" s="9"/>
      <c r="M7" s="12">
        <f t="shared" si="1"/>
        <v>0</v>
      </c>
      <c r="N7" s="5"/>
      <c r="O7" s="4">
        <v>41892</v>
      </c>
      <c r="P7" s="26"/>
      <c r="Q7" s="26"/>
      <c r="R7" s="26"/>
    </row>
    <row r="8" spans="1:19" x14ac:dyDescent="0.15">
      <c r="A8" s="17">
        <v>5</v>
      </c>
      <c r="B8" s="4">
        <v>41822</v>
      </c>
      <c r="C8" s="17">
        <v>103</v>
      </c>
      <c r="D8" s="17" t="str">
        <f>VLOOKUP(C8,車種一覧!$A$4:$I$46,2,FALSE)</f>
        <v>ベルト</v>
      </c>
      <c r="E8" s="17" t="str">
        <f>VLOOKUP(C8,車種一覧!$A$4:$I$46,3,FALSE)</f>
        <v>乗用車</v>
      </c>
      <c r="F8" s="17" t="str">
        <f>VLOOKUP(C8,車種一覧!$A$4:$I$46,4,FALSE)</f>
        <v>P1</v>
      </c>
      <c r="G8" s="12"/>
      <c r="H8" s="4">
        <v>41840</v>
      </c>
      <c r="I8" s="4">
        <v>41841</v>
      </c>
      <c r="J8" s="7">
        <v>0.375</v>
      </c>
      <c r="K8" s="6">
        <f t="shared" si="0"/>
        <v>2</v>
      </c>
      <c r="L8" s="9"/>
      <c r="M8" s="12">
        <f t="shared" si="1"/>
        <v>0</v>
      </c>
      <c r="N8" s="5"/>
    </row>
    <row r="9" spans="1:19" x14ac:dyDescent="0.15">
      <c r="A9" s="17">
        <v>6</v>
      </c>
      <c r="B9" s="4">
        <v>41822</v>
      </c>
      <c r="C9" s="17">
        <v>215</v>
      </c>
      <c r="D9" s="17" t="str">
        <f>VLOOKUP(C9,車種一覧!$A$4:$I$46,2,FALSE)</f>
        <v>ギストマ</v>
      </c>
      <c r="E9" s="17" t="str">
        <f>VLOOKUP(C9,車種一覧!$A$4:$I$46,3,FALSE)</f>
        <v>ハイブリッド</v>
      </c>
      <c r="F9" s="17" t="str">
        <f>VLOOKUP(C9,車種一覧!$A$4:$I$46,4,FALSE)</f>
        <v>HW3</v>
      </c>
      <c r="G9" s="12"/>
      <c r="H9" s="4">
        <v>41844</v>
      </c>
      <c r="I9" s="4">
        <v>41844</v>
      </c>
      <c r="J9" s="7">
        <v>0.35416666666666669</v>
      </c>
      <c r="K9" s="6">
        <f t="shared" si="0"/>
        <v>1</v>
      </c>
      <c r="L9" s="9"/>
      <c r="M9" s="12">
        <f t="shared" si="1"/>
        <v>0</v>
      </c>
      <c r="N9" s="5"/>
    </row>
    <row r="10" spans="1:19" x14ac:dyDescent="0.15">
      <c r="A10" s="17">
        <v>7</v>
      </c>
      <c r="B10" s="4">
        <v>41822</v>
      </c>
      <c r="C10" s="17">
        <v>203</v>
      </c>
      <c r="D10" s="17" t="str">
        <f>VLOOKUP(C10,車種一覧!$A$4:$I$46,2,FALSE)</f>
        <v>プリチー1.5</v>
      </c>
      <c r="E10" s="17" t="str">
        <f>VLOOKUP(C10,車種一覧!$A$4:$I$46,3,FALSE)</f>
        <v>ハイブリッド</v>
      </c>
      <c r="F10" s="17" t="str">
        <f>VLOOKUP(C10,車種一覧!$A$4:$I$46,4,FALSE)</f>
        <v>HV1</v>
      </c>
      <c r="G10" s="12"/>
      <c r="H10" s="4">
        <v>41826</v>
      </c>
      <c r="I10" s="4">
        <v>41829</v>
      </c>
      <c r="J10" s="7">
        <v>0.41666666666666669</v>
      </c>
      <c r="K10" s="6">
        <f t="shared" si="0"/>
        <v>4</v>
      </c>
      <c r="L10" s="9"/>
      <c r="M10" s="12">
        <f t="shared" si="1"/>
        <v>0</v>
      </c>
      <c r="N10" s="5"/>
    </row>
    <row r="11" spans="1:19" x14ac:dyDescent="0.15">
      <c r="A11" s="17">
        <v>8</v>
      </c>
      <c r="B11" s="4">
        <v>41823</v>
      </c>
      <c r="C11" s="17">
        <v>208</v>
      </c>
      <c r="D11" s="17" t="str">
        <f>VLOOKUP(C11,車種一覧!$A$4:$I$46,2,FALSE)</f>
        <v>SOO</v>
      </c>
      <c r="E11" s="17" t="str">
        <f>VLOOKUP(C11,車種一覧!$A$4:$I$46,3,FALSE)</f>
        <v>ハイブリッド</v>
      </c>
      <c r="F11" s="17" t="str">
        <f>VLOOKUP(C11,車種一覧!$A$4:$I$46,4,FALSE)</f>
        <v>HV3</v>
      </c>
      <c r="G11" s="12"/>
      <c r="H11" s="4">
        <v>41828</v>
      </c>
      <c r="I11" s="4">
        <v>41828</v>
      </c>
      <c r="J11" s="7">
        <v>0.4375</v>
      </c>
      <c r="K11" s="6">
        <f t="shared" si="0"/>
        <v>1</v>
      </c>
      <c r="L11" s="9"/>
      <c r="M11" s="12">
        <f t="shared" si="1"/>
        <v>0</v>
      </c>
      <c r="N11" s="5"/>
    </row>
    <row r="12" spans="1:19" x14ac:dyDescent="0.15">
      <c r="A12" s="17">
        <v>9</v>
      </c>
      <c r="B12" s="4">
        <v>41824</v>
      </c>
      <c r="C12" s="17">
        <v>211</v>
      </c>
      <c r="D12" s="17" t="str">
        <f>VLOOKUP(C12,車種一覧!$A$4:$I$46,2,FALSE)</f>
        <v>アスリート</v>
      </c>
      <c r="E12" s="17" t="str">
        <f>VLOOKUP(C12,車種一覧!$A$4:$I$46,3,FALSE)</f>
        <v>ハイブリッド</v>
      </c>
      <c r="F12" s="17" t="str">
        <f>VLOOKUP(C12,車種一覧!$A$4:$I$46,4,FALSE)</f>
        <v>HV4</v>
      </c>
      <c r="G12" s="12"/>
      <c r="H12" s="4">
        <v>41846</v>
      </c>
      <c r="I12" s="4">
        <v>41846</v>
      </c>
      <c r="J12" s="7">
        <v>0.35416666666666669</v>
      </c>
      <c r="K12" s="6">
        <f t="shared" si="0"/>
        <v>1</v>
      </c>
      <c r="L12" s="9"/>
      <c r="M12" s="12">
        <f t="shared" si="1"/>
        <v>0</v>
      </c>
      <c r="N12" s="5"/>
    </row>
    <row r="13" spans="1:19" x14ac:dyDescent="0.15">
      <c r="A13" s="17">
        <v>10</v>
      </c>
      <c r="B13" s="4">
        <v>41825</v>
      </c>
      <c r="C13" s="17">
        <v>601</v>
      </c>
      <c r="D13" s="17" t="str">
        <f>VLOOKUP(C13,車種一覧!$A$4:$I$46,2,FALSE)</f>
        <v>オハマー</v>
      </c>
      <c r="E13" s="17" t="str">
        <f>VLOOKUP(C13,車種一覧!$A$4:$I$46,3,FALSE)</f>
        <v>輸入車</v>
      </c>
      <c r="F13" s="17" t="str">
        <f>VLOOKUP(C13,車種一覧!$A$4:$I$46,4,FALSE)</f>
        <v>G1</v>
      </c>
      <c r="G13" s="12"/>
      <c r="H13" s="4">
        <v>41825</v>
      </c>
      <c r="I13" s="4">
        <v>41826</v>
      </c>
      <c r="J13" s="7">
        <v>0.35416666666666669</v>
      </c>
      <c r="K13" s="6">
        <f t="shared" si="0"/>
        <v>2</v>
      </c>
      <c r="L13" s="9"/>
      <c r="M13" s="12">
        <f t="shared" si="1"/>
        <v>0</v>
      </c>
      <c r="N13" s="5"/>
    </row>
    <row r="14" spans="1:19" x14ac:dyDescent="0.15">
      <c r="A14" s="17">
        <v>11</v>
      </c>
      <c r="B14" s="4">
        <v>41825</v>
      </c>
      <c r="C14" s="17">
        <v>202</v>
      </c>
      <c r="D14" s="17" t="str">
        <f>VLOOKUP(C14,車種一覧!$A$4:$I$46,2,FALSE)</f>
        <v>アクシコ</v>
      </c>
      <c r="E14" s="17" t="str">
        <f>VLOOKUP(C14,車種一覧!$A$4:$I$46,3,FALSE)</f>
        <v>ハイブリッド</v>
      </c>
      <c r="F14" s="17" t="str">
        <f>VLOOKUP(C14,車種一覧!$A$4:$I$46,4,FALSE)</f>
        <v>HV1</v>
      </c>
      <c r="G14" s="12"/>
      <c r="H14" s="4">
        <v>41837</v>
      </c>
      <c r="I14" s="4">
        <v>41838</v>
      </c>
      <c r="J14" s="7">
        <v>0.45833333333333331</v>
      </c>
      <c r="K14" s="6">
        <f t="shared" si="0"/>
        <v>2</v>
      </c>
      <c r="L14" s="9"/>
      <c r="M14" s="12">
        <f t="shared" si="1"/>
        <v>0</v>
      </c>
      <c r="N14" s="5"/>
    </row>
    <row r="15" spans="1:19" x14ac:dyDescent="0.15">
      <c r="A15" s="17">
        <v>12</v>
      </c>
      <c r="B15" s="4">
        <v>41826</v>
      </c>
      <c r="C15" s="17">
        <v>604</v>
      </c>
      <c r="D15" s="17" t="str">
        <f>VLOOKUP(C15,車種一覧!$A$4:$I$46,2,FALSE)</f>
        <v>オーエン</v>
      </c>
      <c r="E15" s="17" t="str">
        <f>VLOOKUP(C15,車種一覧!$A$4:$I$46,3,FALSE)</f>
        <v>輸入車</v>
      </c>
      <c r="F15" s="17" t="str">
        <f>VLOOKUP(C15,車種一覧!$A$4:$I$46,4,FALSE)</f>
        <v>G2</v>
      </c>
      <c r="G15" s="12"/>
      <c r="H15" s="4">
        <v>41835</v>
      </c>
      <c r="I15" s="4">
        <v>41835</v>
      </c>
      <c r="J15" s="7">
        <v>0.45833333333333331</v>
      </c>
      <c r="K15" s="6">
        <f t="shared" si="0"/>
        <v>1</v>
      </c>
      <c r="L15" s="9"/>
      <c r="M15" s="12">
        <f t="shared" si="1"/>
        <v>0</v>
      </c>
      <c r="N15" s="5"/>
    </row>
    <row r="16" spans="1:19" x14ac:dyDescent="0.15">
      <c r="A16" s="17">
        <v>13</v>
      </c>
      <c r="B16" s="4">
        <v>41827</v>
      </c>
      <c r="C16" s="17">
        <v>208</v>
      </c>
      <c r="D16" s="17" t="str">
        <f>VLOOKUP(C16,車種一覧!$A$4:$I$46,2,FALSE)</f>
        <v>SOO</v>
      </c>
      <c r="E16" s="17" t="str">
        <f>VLOOKUP(C16,車種一覧!$A$4:$I$46,3,FALSE)</f>
        <v>ハイブリッド</v>
      </c>
      <c r="F16" s="17" t="str">
        <f>VLOOKUP(C16,車種一覧!$A$4:$I$46,4,FALSE)</f>
        <v>HV3</v>
      </c>
      <c r="G16" s="12"/>
      <c r="H16" s="4">
        <v>41843</v>
      </c>
      <c r="I16" s="4">
        <v>41843</v>
      </c>
      <c r="J16" s="7">
        <v>0.45833333333333331</v>
      </c>
      <c r="K16" s="6">
        <f t="shared" si="0"/>
        <v>1</v>
      </c>
      <c r="L16" s="9"/>
      <c r="M16" s="12">
        <f t="shared" si="1"/>
        <v>0</v>
      </c>
      <c r="N16" s="5"/>
    </row>
    <row r="17" spans="1:14" x14ac:dyDescent="0.15">
      <c r="A17" s="17">
        <v>14</v>
      </c>
      <c r="B17" s="4">
        <v>41828</v>
      </c>
      <c r="C17" s="17">
        <v>216</v>
      </c>
      <c r="D17" s="17" t="str">
        <f>VLOOKUP(C17,車種一覧!$A$4:$I$46,2,FALSE)</f>
        <v>マルファト</v>
      </c>
      <c r="E17" s="17" t="str">
        <f>VLOOKUP(C17,車種一覧!$A$4:$I$46,3,FALSE)</f>
        <v>ハイブリッド</v>
      </c>
      <c r="F17" s="17" t="str">
        <f>VLOOKUP(C17,車種一覧!$A$4:$I$46,4,FALSE)</f>
        <v>HW3</v>
      </c>
      <c r="G17" s="12"/>
      <c r="H17" s="4">
        <v>41833</v>
      </c>
      <c r="I17" s="4">
        <v>41835</v>
      </c>
      <c r="J17" s="7">
        <v>0.375</v>
      </c>
      <c r="K17" s="6">
        <f t="shared" si="0"/>
        <v>3</v>
      </c>
      <c r="L17" s="9"/>
      <c r="M17" s="12">
        <f t="shared" si="1"/>
        <v>0</v>
      </c>
      <c r="N17" s="5"/>
    </row>
    <row r="18" spans="1:14" x14ac:dyDescent="0.15">
      <c r="A18" s="17">
        <v>15</v>
      </c>
      <c r="B18" s="4">
        <v>41829</v>
      </c>
      <c r="C18" s="17">
        <v>501</v>
      </c>
      <c r="D18" s="17" t="str">
        <f>VLOOKUP(C18,車種一覧!$A$4:$I$46,2,FALSE)</f>
        <v>VRV</v>
      </c>
      <c r="E18" s="17" t="str">
        <f>VLOOKUP(C18,車種一覧!$A$4:$I$46,3,FALSE)</f>
        <v>RV</v>
      </c>
      <c r="F18" s="17" t="str">
        <f>VLOOKUP(C18,車種一覧!$A$4:$I$46,4,FALSE)</f>
        <v>RV1</v>
      </c>
      <c r="G18" s="12"/>
      <c r="H18" s="4">
        <v>41850</v>
      </c>
      <c r="I18" s="4">
        <v>41853</v>
      </c>
      <c r="J18" s="7">
        <v>0.5</v>
      </c>
      <c r="K18" s="6">
        <f t="shared" si="0"/>
        <v>4</v>
      </c>
      <c r="L18" s="9"/>
      <c r="M18" s="12">
        <f t="shared" si="1"/>
        <v>0</v>
      </c>
      <c r="N18" s="5"/>
    </row>
    <row r="19" spans="1:14" x14ac:dyDescent="0.15">
      <c r="A19" s="17">
        <v>16</v>
      </c>
      <c r="B19" s="4">
        <v>41830</v>
      </c>
      <c r="C19" s="17">
        <v>605</v>
      </c>
      <c r="D19" s="17" t="str">
        <f>VLOOKUP(C19,車種一覧!$A$4:$I$46,2,FALSE)</f>
        <v>レックウ</v>
      </c>
      <c r="E19" s="17" t="str">
        <f>VLOOKUP(C19,車種一覧!$A$4:$I$46,3,FALSE)</f>
        <v>輸入車</v>
      </c>
      <c r="F19" s="17" t="str">
        <f>VLOOKUP(C19,車種一覧!$A$4:$I$46,4,FALSE)</f>
        <v>G2</v>
      </c>
      <c r="G19" s="12"/>
      <c r="H19" s="4">
        <v>41847</v>
      </c>
      <c r="I19" s="4">
        <v>41850</v>
      </c>
      <c r="J19" s="7">
        <v>0.375</v>
      </c>
      <c r="K19" s="6">
        <f t="shared" si="0"/>
        <v>4</v>
      </c>
      <c r="L19" s="9"/>
      <c r="M19" s="12">
        <f t="shared" si="1"/>
        <v>0</v>
      </c>
      <c r="N19" s="5"/>
    </row>
    <row r="20" spans="1:14" x14ac:dyDescent="0.15">
      <c r="A20" s="17">
        <v>17</v>
      </c>
      <c r="B20" s="4">
        <v>41830</v>
      </c>
      <c r="C20" s="17">
        <v>210</v>
      </c>
      <c r="D20" s="17" t="str">
        <f>VLOOKUP(C20,車種一覧!$A$4:$I$46,2,FALSE)</f>
        <v>ブラウト</v>
      </c>
      <c r="E20" s="17" t="str">
        <f>VLOOKUP(C20,車種一覧!$A$4:$I$46,3,FALSE)</f>
        <v>ハイブリッド</v>
      </c>
      <c r="F20" s="17" t="str">
        <f>VLOOKUP(C20,車種一覧!$A$4:$I$46,4,FALSE)</f>
        <v>HV4</v>
      </c>
      <c r="G20" s="12"/>
      <c r="H20" s="4">
        <v>41834</v>
      </c>
      <c r="I20" s="4">
        <v>41834</v>
      </c>
      <c r="J20" s="7">
        <v>0.79166666666666663</v>
      </c>
      <c r="K20" s="6">
        <f t="shared" si="0"/>
        <v>1</v>
      </c>
      <c r="L20" s="9"/>
      <c r="M20" s="12">
        <f t="shared" si="1"/>
        <v>0</v>
      </c>
      <c r="N20" s="5"/>
    </row>
    <row r="21" spans="1:14" x14ac:dyDescent="0.15">
      <c r="A21" s="17">
        <v>18</v>
      </c>
      <c r="B21" s="4">
        <v>41831</v>
      </c>
      <c r="C21" s="17">
        <v>208</v>
      </c>
      <c r="D21" s="17" t="str">
        <f>VLOOKUP(C21,車種一覧!$A$4:$I$46,2,FALSE)</f>
        <v>SOO</v>
      </c>
      <c r="E21" s="17" t="str">
        <f>VLOOKUP(C21,車種一覧!$A$4:$I$46,3,FALSE)</f>
        <v>ハイブリッド</v>
      </c>
      <c r="F21" s="17" t="str">
        <f>VLOOKUP(C21,車種一覧!$A$4:$I$46,4,FALSE)</f>
        <v>HV3</v>
      </c>
      <c r="G21" s="12"/>
      <c r="H21" s="4">
        <v>41855</v>
      </c>
      <c r="I21" s="4">
        <v>41857</v>
      </c>
      <c r="J21" s="7">
        <v>0.4375</v>
      </c>
      <c r="K21" s="6">
        <f t="shared" si="0"/>
        <v>3</v>
      </c>
      <c r="L21" s="9"/>
      <c r="M21" s="12">
        <f t="shared" si="1"/>
        <v>0</v>
      </c>
      <c r="N21" s="5"/>
    </row>
    <row r="22" spans="1:14" x14ac:dyDescent="0.15">
      <c r="A22" s="17">
        <v>19</v>
      </c>
      <c r="B22" s="4">
        <v>41831</v>
      </c>
      <c r="C22" s="17">
        <v>105</v>
      </c>
      <c r="D22" s="17" t="str">
        <f>VLOOKUP(C22,車種一覧!$A$4:$I$46,2,FALSE)</f>
        <v>シエイサ</v>
      </c>
      <c r="E22" s="17" t="str">
        <f>VLOOKUP(C22,車種一覧!$A$4:$I$46,3,FALSE)</f>
        <v>乗用車</v>
      </c>
      <c r="F22" s="17" t="str">
        <f>VLOOKUP(C22,車種一覧!$A$4:$I$46,4,FALSE)</f>
        <v>P2</v>
      </c>
      <c r="G22" s="12"/>
      <c r="H22" s="4">
        <v>41843</v>
      </c>
      <c r="I22" s="4">
        <v>41844</v>
      </c>
      <c r="J22" s="7">
        <v>0.33333333333333331</v>
      </c>
      <c r="K22" s="6">
        <f t="shared" si="0"/>
        <v>2</v>
      </c>
      <c r="L22" s="9"/>
      <c r="M22" s="12">
        <f t="shared" si="1"/>
        <v>0</v>
      </c>
      <c r="N22" s="5"/>
    </row>
    <row r="23" spans="1:14" x14ac:dyDescent="0.15">
      <c r="A23" s="17">
        <v>20</v>
      </c>
      <c r="B23" s="4">
        <v>41832</v>
      </c>
      <c r="C23" s="17">
        <v>102</v>
      </c>
      <c r="D23" s="17" t="str">
        <f>VLOOKUP(C23,車種一覧!$A$4:$I$46,2,FALSE)</f>
        <v>パッチ</v>
      </c>
      <c r="E23" s="17" t="str">
        <f>VLOOKUP(C23,車種一覧!$A$4:$I$46,3,FALSE)</f>
        <v>乗用車</v>
      </c>
      <c r="F23" s="17" t="str">
        <f>VLOOKUP(C23,車種一覧!$A$4:$I$46,4,FALSE)</f>
        <v>P1</v>
      </c>
      <c r="G23" s="12"/>
      <c r="H23" s="4">
        <v>41846</v>
      </c>
      <c r="I23" s="4">
        <v>41847</v>
      </c>
      <c r="J23" s="7">
        <v>0.33333333333333331</v>
      </c>
      <c r="K23" s="6">
        <f t="shared" si="0"/>
        <v>2</v>
      </c>
      <c r="L23" s="9"/>
      <c r="M23" s="12">
        <f t="shared" si="1"/>
        <v>0</v>
      </c>
      <c r="N23" s="5"/>
    </row>
    <row r="24" spans="1:14" x14ac:dyDescent="0.15">
      <c r="A24" s="17">
        <v>21</v>
      </c>
      <c r="B24" s="4">
        <v>41832</v>
      </c>
      <c r="C24" s="17">
        <v>217</v>
      </c>
      <c r="D24" s="17" t="str">
        <f>VLOOKUP(C24,車種一覧!$A$4:$I$46,2,FALSE)</f>
        <v>ファイアー</v>
      </c>
      <c r="E24" s="17" t="str">
        <f>VLOOKUP(C24,車種一覧!$A$4:$I$46,3,FALSE)</f>
        <v>ハイブリッド</v>
      </c>
      <c r="F24" s="17" t="str">
        <f>VLOOKUP(C24,車種一覧!$A$4:$I$46,4,FALSE)</f>
        <v>HW3</v>
      </c>
      <c r="G24" s="12"/>
      <c r="H24" s="4">
        <v>41850</v>
      </c>
      <c r="I24" s="4">
        <v>41853</v>
      </c>
      <c r="J24" s="7">
        <v>0.33333333333333331</v>
      </c>
      <c r="K24" s="6">
        <f t="shared" si="0"/>
        <v>4</v>
      </c>
      <c r="L24" s="9"/>
      <c r="M24" s="12">
        <f t="shared" si="1"/>
        <v>0</v>
      </c>
      <c r="N24" s="5"/>
    </row>
    <row r="25" spans="1:14" x14ac:dyDescent="0.15">
      <c r="A25" s="17">
        <v>22</v>
      </c>
      <c r="B25" s="4">
        <v>41833</v>
      </c>
      <c r="C25" s="17">
        <v>208</v>
      </c>
      <c r="D25" s="17" t="str">
        <f>VLOOKUP(C25,車種一覧!$A$4:$I$46,2,FALSE)</f>
        <v>SOO</v>
      </c>
      <c r="E25" s="17" t="str">
        <f>VLOOKUP(C25,車種一覧!$A$4:$I$46,3,FALSE)</f>
        <v>ハイブリッド</v>
      </c>
      <c r="F25" s="17" t="str">
        <f>VLOOKUP(C25,車種一覧!$A$4:$I$46,4,FALSE)</f>
        <v>HV3</v>
      </c>
      <c r="G25" s="12"/>
      <c r="H25" s="4">
        <v>41860</v>
      </c>
      <c r="I25" s="4">
        <v>41862</v>
      </c>
      <c r="J25" s="7">
        <v>0.4375</v>
      </c>
      <c r="K25" s="6">
        <f t="shared" si="0"/>
        <v>3</v>
      </c>
      <c r="L25" s="9"/>
      <c r="M25" s="12">
        <f t="shared" si="1"/>
        <v>0</v>
      </c>
      <c r="N25" s="5"/>
    </row>
    <row r="26" spans="1:14" x14ac:dyDescent="0.15">
      <c r="A26" s="17">
        <v>23</v>
      </c>
      <c r="B26" s="4">
        <v>41834</v>
      </c>
      <c r="C26" s="17">
        <v>501</v>
      </c>
      <c r="D26" s="17" t="str">
        <f>VLOOKUP(C26,車種一覧!$A$4:$I$46,2,FALSE)</f>
        <v>VRV</v>
      </c>
      <c r="E26" s="17" t="str">
        <f>VLOOKUP(C26,車種一覧!$A$4:$I$46,3,FALSE)</f>
        <v>RV</v>
      </c>
      <c r="F26" s="17" t="str">
        <f>VLOOKUP(C26,車種一覧!$A$4:$I$46,4,FALSE)</f>
        <v>RV1</v>
      </c>
      <c r="G26" s="12"/>
      <c r="H26" s="4">
        <v>41850</v>
      </c>
      <c r="I26" s="4">
        <v>41853</v>
      </c>
      <c r="J26" s="7">
        <v>0.54166666666666663</v>
      </c>
      <c r="K26" s="6">
        <f t="shared" si="0"/>
        <v>4</v>
      </c>
      <c r="L26" s="9"/>
      <c r="M26" s="12">
        <f t="shared" si="1"/>
        <v>0</v>
      </c>
      <c r="N26" s="5"/>
    </row>
    <row r="27" spans="1:14" x14ac:dyDescent="0.15">
      <c r="A27" s="17">
        <v>24</v>
      </c>
      <c r="B27" s="4">
        <v>41835</v>
      </c>
      <c r="C27" s="17">
        <v>209</v>
      </c>
      <c r="D27" s="17" t="str">
        <f>VLOOKUP(C27,車種一覧!$A$4:$I$46,2,FALSE)</f>
        <v>アムオHV</v>
      </c>
      <c r="E27" s="17" t="str">
        <f>VLOOKUP(C27,車種一覧!$A$4:$I$46,3,FALSE)</f>
        <v>ハイブリッド</v>
      </c>
      <c r="F27" s="17" t="str">
        <f>VLOOKUP(C27,車種一覧!$A$4:$I$46,4,FALSE)</f>
        <v>HV3</v>
      </c>
      <c r="G27" s="12"/>
      <c r="H27" s="4">
        <v>41860</v>
      </c>
      <c r="I27" s="4">
        <v>41862</v>
      </c>
      <c r="J27" s="7">
        <v>0.375</v>
      </c>
      <c r="K27" s="6">
        <f t="shared" si="0"/>
        <v>3</v>
      </c>
      <c r="L27" s="9"/>
      <c r="M27" s="12">
        <f t="shared" si="1"/>
        <v>0</v>
      </c>
      <c r="N27" s="5"/>
    </row>
    <row r="28" spans="1:14" x14ac:dyDescent="0.15">
      <c r="A28" s="17">
        <v>25</v>
      </c>
      <c r="B28" s="4">
        <v>41835</v>
      </c>
      <c r="C28" s="17">
        <v>210</v>
      </c>
      <c r="D28" s="17" t="str">
        <f>VLOOKUP(C28,車種一覧!$A$4:$I$46,2,FALSE)</f>
        <v>ブラウト</v>
      </c>
      <c r="E28" s="17" t="str">
        <f>VLOOKUP(C28,車種一覧!$A$4:$I$46,3,FALSE)</f>
        <v>ハイブリッド</v>
      </c>
      <c r="F28" s="17" t="str">
        <f>VLOOKUP(C28,車種一覧!$A$4:$I$46,4,FALSE)</f>
        <v>HV4</v>
      </c>
      <c r="G28" s="12"/>
      <c r="H28" s="4">
        <v>41862</v>
      </c>
      <c r="I28" s="4">
        <v>41863</v>
      </c>
      <c r="J28" s="7">
        <v>0.45833333333333331</v>
      </c>
      <c r="K28" s="6">
        <f t="shared" si="0"/>
        <v>2</v>
      </c>
      <c r="L28" s="9"/>
      <c r="M28" s="12">
        <f t="shared" si="1"/>
        <v>0</v>
      </c>
      <c r="N28" s="5"/>
    </row>
    <row r="29" spans="1:14" x14ac:dyDescent="0.15">
      <c r="A29" s="17">
        <v>26</v>
      </c>
      <c r="B29" s="4">
        <v>41835</v>
      </c>
      <c r="C29" s="17">
        <v>601</v>
      </c>
      <c r="D29" s="17" t="str">
        <f>VLOOKUP(C29,車種一覧!$A$4:$I$46,2,FALSE)</f>
        <v>オハマー</v>
      </c>
      <c r="E29" s="17" t="str">
        <f>VLOOKUP(C29,車種一覧!$A$4:$I$46,3,FALSE)</f>
        <v>輸入車</v>
      </c>
      <c r="F29" s="17" t="str">
        <f>VLOOKUP(C29,車種一覧!$A$4:$I$46,4,FALSE)</f>
        <v>G1</v>
      </c>
      <c r="G29" s="12"/>
      <c r="H29" s="4">
        <v>41854</v>
      </c>
      <c r="I29" s="4">
        <v>41856</v>
      </c>
      <c r="J29" s="7">
        <v>0.375</v>
      </c>
      <c r="K29" s="6">
        <f t="shared" si="0"/>
        <v>3</v>
      </c>
      <c r="L29" s="9"/>
      <c r="M29" s="12">
        <f t="shared" si="1"/>
        <v>0</v>
      </c>
      <c r="N29" s="5"/>
    </row>
    <row r="30" spans="1:14" x14ac:dyDescent="0.15">
      <c r="A30" s="17">
        <v>27</v>
      </c>
      <c r="B30" s="4">
        <v>41836</v>
      </c>
      <c r="C30" s="17">
        <v>209</v>
      </c>
      <c r="D30" s="17" t="str">
        <f>VLOOKUP(C30,車種一覧!$A$4:$I$46,2,FALSE)</f>
        <v>アムオHV</v>
      </c>
      <c r="E30" s="17" t="str">
        <f>VLOOKUP(C30,車種一覧!$A$4:$I$46,3,FALSE)</f>
        <v>ハイブリッド</v>
      </c>
      <c r="F30" s="17" t="str">
        <f>VLOOKUP(C30,車種一覧!$A$4:$I$46,4,FALSE)</f>
        <v>HV3</v>
      </c>
      <c r="G30" s="12"/>
      <c r="H30" s="4">
        <v>41850</v>
      </c>
      <c r="I30" s="4">
        <v>41851</v>
      </c>
      <c r="J30" s="7">
        <v>0.45833333333333331</v>
      </c>
      <c r="K30" s="6">
        <f t="shared" si="0"/>
        <v>2</v>
      </c>
      <c r="L30" s="9"/>
      <c r="M30" s="12">
        <f t="shared" si="1"/>
        <v>0</v>
      </c>
      <c r="N30" s="5"/>
    </row>
    <row r="31" spans="1:14" x14ac:dyDescent="0.15">
      <c r="A31" s="17">
        <v>28</v>
      </c>
      <c r="B31" s="4">
        <v>41836</v>
      </c>
      <c r="C31" s="17">
        <v>217</v>
      </c>
      <c r="D31" s="17" t="str">
        <f>VLOOKUP(C31,車種一覧!$A$4:$I$46,2,FALSE)</f>
        <v>ファイアー</v>
      </c>
      <c r="E31" s="17" t="str">
        <f>VLOOKUP(C31,車種一覧!$A$4:$I$46,3,FALSE)</f>
        <v>ハイブリッド</v>
      </c>
      <c r="F31" s="17" t="str">
        <f>VLOOKUP(C31,車種一覧!$A$4:$I$46,4,FALSE)</f>
        <v>HW3</v>
      </c>
      <c r="G31" s="12"/>
      <c r="H31" s="4">
        <v>41862</v>
      </c>
      <c r="I31" s="4">
        <v>41863</v>
      </c>
      <c r="J31" s="7">
        <v>0.4375</v>
      </c>
      <c r="K31" s="6">
        <f t="shared" si="0"/>
        <v>2</v>
      </c>
      <c r="L31" s="9"/>
      <c r="M31" s="12">
        <f t="shared" si="1"/>
        <v>0</v>
      </c>
      <c r="N31" s="5"/>
    </row>
    <row r="32" spans="1:14" x14ac:dyDescent="0.15">
      <c r="A32" s="17">
        <v>29</v>
      </c>
      <c r="B32" s="4">
        <v>41836</v>
      </c>
      <c r="C32" s="17">
        <v>601</v>
      </c>
      <c r="D32" s="17" t="str">
        <f>VLOOKUP(C32,車種一覧!$A$4:$I$46,2,FALSE)</f>
        <v>オハマー</v>
      </c>
      <c r="E32" s="17" t="str">
        <f>VLOOKUP(C32,車種一覧!$A$4:$I$46,3,FALSE)</f>
        <v>輸入車</v>
      </c>
      <c r="F32" s="17" t="str">
        <f>VLOOKUP(C32,車種一覧!$A$4:$I$46,4,FALSE)</f>
        <v>G1</v>
      </c>
      <c r="G32" s="12"/>
      <c r="H32" s="4">
        <v>41862</v>
      </c>
      <c r="I32" s="4">
        <v>41864</v>
      </c>
      <c r="J32" s="7">
        <v>0.4375</v>
      </c>
      <c r="K32" s="6">
        <f t="shared" si="0"/>
        <v>3</v>
      </c>
      <c r="L32" s="9"/>
      <c r="M32" s="12">
        <f t="shared" si="1"/>
        <v>0</v>
      </c>
      <c r="N32" s="5"/>
    </row>
    <row r="33" spans="1:14" x14ac:dyDescent="0.15">
      <c r="A33" s="17">
        <v>30</v>
      </c>
      <c r="B33" s="4">
        <v>41837</v>
      </c>
      <c r="C33" s="17">
        <v>204</v>
      </c>
      <c r="D33" s="17" t="str">
        <f>VLOOKUP(C33,車種一覧!$A$4:$I$46,2,FALSE)</f>
        <v>プリチー1.8</v>
      </c>
      <c r="E33" s="17" t="str">
        <f>VLOOKUP(C33,車種一覧!$A$4:$I$46,3,FALSE)</f>
        <v>ハイブリッド</v>
      </c>
      <c r="F33" s="17" t="str">
        <f>VLOOKUP(C33,車種一覧!$A$4:$I$46,4,FALSE)</f>
        <v>HV2</v>
      </c>
      <c r="G33" s="12"/>
      <c r="H33" s="4">
        <v>41839</v>
      </c>
      <c r="I33" s="4">
        <v>41841</v>
      </c>
      <c r="J33" s="7">
        <v>0.58333333333333337</v>
      </c>
      <c r="K33" s="6">
        <f t="shared" si="0"/>
        <v>3</v>
      </c>
      <c r="L33" s="9"/>
      <c r="M33" s="12">
        <f t="shared" si="1"/>
        <v>0</v>
      </c>
      <c r="N33" s="5"/>
    </row>
    <row r="34" spans="1:14" x14ac:dyDescent="0.15">
      <c r="A34" s="17">
        <v>31</v>
      </c>
      <c r="B34" s="4">
        <v>41838</v>
      </c>
      <c r="C34" s="17">
        <v>403</v>
      </c>
      <c r="D34" s="17" t="str">
        <f>VLOOKUP(C34,車種一覧!$A$4:$I$46,2,FALSE)</f>
        <v>ノウキー</v>
      </c>
      <c r="E34" s="17" t="str">
        <f>VLOOKUP(C34,車種一覧!$A$4:$I$46,3,FALSE)</f>
        <v>ミニバン</v>
      </c>
      <c r="F34" s="17" t="str">
        <f>VLOOKUP(C34,車種一覧!$A$4:$I$46,4,FALSE)</f>
        <v>W2</v>
      </c>
      <c r="G34" s="12"/>
      <c r="H34" s="4">
        <v>41838</v>
      </c>
      <c r="I34" s="4">
        <v>41842</v>
      </c>
      <c r="J34" s="7">
        <v>0.625</v>
      </c>
      <c r="K34" s="6">
        <f t="shared" si="0"/>
        <v>5</v>
      </c>
      <c r="L34" s="9"/>
      <c r="M34" s="12">
        <f t="shared" si="1"/>
        <v>0</v>
      </c>
      <c r="N34" s="5"/>
    </row>
    <row r="35" spans="1:14" x14ac:dyDescent="0.15">
      <c r="A35" s="17">
        <v>32</v>
      </c>
      <c r="B35" s="4">
        <v>41838</v>
      </c>
      <c r="C35" s="17">
        <v>202</v>
      </c>
      <c r="D35" s="17" t="str">
        <f>VLOOKUP(C35,車種一覧!$A$4:$I$46,2,FALSE)</f>
        <v>アクシコ</v>
      </c>
      <c r="E35" s="17" t="str">
        <f>VLOOKUP(C35,車種一覧!$A$4:$I$46,3,FALSE)</f>
        <v>ハイブリッド</v>
      </c>
      <c r="F35" s="17" t="str">
        <f>VLOOKUP(C35,車種一覧!$A$4:$I$46,4,FALSE)</f>
        <v>HV1</v>
      </c>
      <c r="G35" s="12"/>
      <c r="H35" s="4">
        <v>41853</v>
      </c>
      <c r="I35" s="4">
        <v>41854</v>
      </c>
      <c r="J35" s="7">
        <v>0.64583333333333337</v>
      </c>
      <c r="K35" s="6">
        <f t="shared" si="0"/>
        <v>2</v>
      </c>
      <c r="L35" s="9"/>
      <c r="M35" s="12">
        <f t="shared" si="1"/>
        <v>0</v>
      </c>
      <c r="N35" s="5"/>
    </row>
    <row r="36" spans="1:14" x14ac:dyDescent="0.15">
      <c r="A36" s="17">
        <v>33</v>
      </c>
      <c r="B36" s="4">
        <v>41838</v>
      </c>
      <c r="C36" s="17">
        <v>202</v>
      </c>
      <c r="D36" s="17" t="str">
        <f>VLOOKUP(C36,車種一覧!$A$4:$I$46,2,FALSE)</f>
        <v>アクシコ</v>
      </c>
      <c r="E36" s="17" t="str">
        <f>VLOOKUP(C36,車種一覧!$A$4:$I$46,3,FALSE)</f>
        <v>ハイブリッド</v>
      </c>
      <c r="F36" s="17" t="str">
        <f>VLOOKUP(C36,車種一覧!$A$4:$I$46,4,FALSE)</f>
        <v>HV1</v>
      </c>
      <c r="G36" s="12"/>
      <c r="H36" s="4">
        <v>41840</v>
      </c>
      <c r="I36" s="4">
        <v>41843</v>
      </c>
      <c r="J36" s="7">
        <v>0.66666666666666663</v>
      </c>
      <c r="K36" s="6">
        <f t="shared" ref="K36:K67" si="2">I36-H36+1</f>
        <v>4</v>
      </c>
      <c r="L36" s="9"/>
      <c r="M36" s="12">
        <f t="shared" ref="M36:M67" si="3">G36*K36*(1-L36)</f>
        <v>0</v>
      </c>
      <c r="N36" s="5"/>
    </row>
    <row r="37" spans="1:14" x14ac:dyDescent="0.15">
      <c r="A37" s="17">
        <v>34</v>
      </c>
      <c r="B37" s="4">
        <v>41838</v>
      </c>
      <c r="C37" s="17">
        <v>201</v>
      </c>
      <c r="D37" s="17" t="str">
        <f>VLOOKUP(C37,車種一覧!$A$4:$I$46,2,FALSE)</f>
        <v>タクカ</v>
      </c>
      <c r="E37" s="17" t="str">
        <f>VLOOKUP(C37,車種一覧!$A$4:$I$46,3,FALSE)</f>
        <v>ハイブリッド</v>
      </c>
      <c r="F37" s="17" t="str">
        <f>VLOOKUP(C37,車種一覧!$A$4:$I$46,4,FALSE)</f>
        <v>HV1</v>
      </c>
      <c r="G37" s="12"/>
      <c r="H37" s="4">
        <v>41851</v>
      </c>
      <c r="I37" s="4">
        <v>41854</v>
      </c>
      <c r="J37" s="7">
        <v>0.6875</v>
      </c>
      <c r="K37" s="6">
        <f t="shared" si="2"/>
        <v>4</v>
      </c>
      <c r="L37" s="9"/>
      <c r="M37" s="12">
        <f t="shared" si="3"/>
        <v>0</v>
      </c>
      <c r="N37" s="5"/>
    </row>
    <row r="38" spans="1:14" x14ac:dyDescent="0.15">
      <c r="A38" s="17">
        <v>35</v>
      </c>
      <c r="B38" s="4">
        <v>41839</v>
      </c>
      <c r="C38" s="17">
        <v>212</v>
      </c>
      <c r="D38" s="17" t="str">
        <f>VLOOKUP(C38,車種一覧!$A$4:$I$46,2,FALSE)</f>
        <v>プリチーWX</v>
      </c>
      <c r="E38" s="17" t="str">
        <f>VLOOKUP(C38,車種一覧!$A$4:$I$46,3,FALSE)</f>
        <v>ハイブリッド</v>
      </c>
      <c r="F38" s="17" t="str">
        <f>VLOOKUP(C38,車種一覧!$A$4:$I$46,4,FALSE)</f>
        <v>HW1</v>
      </c>
      <c r="G38" s="12"/>
      <c r="H38" s="4">
        <v>41849</v>
      </c>
      <c r="I38" s="4">
        <v>41851</v>
      </c>
      <c r="J38" s="7">
        <v>0.45833333333333331</v>
      </c>
      <c r="K38" s="6">
        <f t="shared" si="2"/>
        <v>3</v>
      </c>
      <c r="L38" s="9"/>
      <c r="M38" s="12">
        <f t="shared" si="3"/>
        <v>0</v>
      </c>
      <c r="N38" s="5"/>
    </row>
    <row r="39" spans="1:14" x14ac:dyDescent="0.15">
      <c r="A39" s="17">
        <v>36</v>
      </c>
      <c r="B39" s="4">
        <v>41839</v>
      </c>
      <c r="C39" s="17">
        <v>401</v>
      </c>
      <c r="D39" s="17" t="str">
        <f>VLOOKUP(C39,車種一覧!$A$4:$I$46,2,FALSE)</f>
        <v>エッスウ</v>
      </c>
      <c r="E39" s="17" t="str">
        <f>VLOOKUP(C39,車種一覧!$A$4:$I$46,3,FALSE)</f>
        <v>ミニバン</v>
      </c>
      <c r="F39" s="17" t="str">
        <f>VLOOKUP(C39,車種一覧!$A$4:$I$46,4,FALSE)</f>
        <v>W1</v>
      </c>
      <c r="G39" s="12"/>
      <c r="H39" s="4">
        <v>41860</v>
      </c>
      <c r="I39" s="4">
        <v>41861</v>
      </c>
      <c r="J39" s="7">
        <v>0.70833333333333337</v>
      </c>
      <c r="K39" s="6">
        <f t="shared" si="2"/>
        <v>2</v>
      </c>
      <c r="L39" s="9"/>
      <c r="M39" s="12">
        <f t="shared" si="3"/>
        <v>0</v>
      </c>
      <c r="N39" s="5"/>
    </row>
    <row r="40" spans="1:14" x14ac:dyDescent="0.15">
      <c r="A40" s="17">
        <v>37</v>
      </c>
      <c r="B40" s="4">
        <v>41839</v>
      </c>
      <c r="C40" s="17">
        <v>404</v>
      </c>
      <c r="D40" s="17" t="str">
        <f>VLOOKUP(C40,車種一覧!$A$4:$I$46,2,FALSE)</f>
        <v>ボクサー</v>
      </c>
      <c r="E40" s="17" t="str">
        <f>VLOOKUP(C40,車種一覧!$A$4:$I$46,3,FALSE)</f>
        <v>ミニバン</v>
      </c>
      <c r="F40" s="17" t="str">
        <f>VLOOKUP(C40,車種一覧!$A$4:$I$46,4,FALSE)</f>
        <v>W2</v>
      </c>
      <c r="G40" s="12"/>
      <c r="H40" s="4">
        <v>41849</v>
      </c>
      <c r="I40" s="4">
        <v>41851</v>
      </c>
      <c r="J40" s="7">
        <v>0.35416666666666669</v>
      </c>
      <c r="K40" s="6">
        <f t="shared" si="2"/>
        <v>3</v>
      </c>
      <c r="L40" s="9"/>
      <c r="M40" s="12">
        <f t="shared" si="3"/>
        <v>0</v>
      </c>
      <c r="N40" s="5"/>
    </row>
    <row r="41" spans="1:14" x14ac:dyDescent="0.15">
      <c r="A41" s="17">
        <v>38</v>
      </c>
      <c r="B41" s="4">
        <v>41840</v>
      </c>
      <c r="C41" s="17">
        <v>213</v>
      </c>
      <c r="D41" s="17" t="str">
        <f>VLOOKUP(C41,車種一覧!$A$4:$I$46,2,FALSE)</f>
        <v>ノウキー</v>
      </c>
      <c r="E41" s="17" t="str">
        <f>VLOOKUP(C41,車種一覧!$A$4:$I$46,3,FALSE)</f>
        <v>ハイブリッド</v>
      </c>
      <c r="F41" s="17" t="str">
        <f>VLOOKUP(C41,車種一覧!$A$4:$I$46,4,FALSE)</f>
        <v>HW2</v>
      </c>
      <c r="G41" s="12"/>
      <c r="H41" s="4">
        <v>41848</v>
      </c>
      <c r="I41" s="4">
        <v>41849</v>
      </c>
      <c r="J41" s="7">
        <v>0.45833333333333331</v>
      </c>
      <c r="K41" s="6">
        <f t="shared" si="2"/>
        <v>2</v>
      </c>
      <c r="L41" s="9"/>
      <c r="M41" s="12">
        <f t="shared" si="3"/>
        <v>0</v>
      </c>
      <c r="N41" s="5"/>
    </row>
    <row r="42" spans="1:14" x14ac:dyDescent="0.15">
      <c r="A42" s="17">
        <v>39</v>
      </c>
      <c r="B42" s="4">
        <v>41840</v>
      </c>
      <c r="C42" s="17">
        <v>403</v>
      </c>
      <c r="D42" s="17" t="str">
        <f>VLOOKUP(C42,車種一覧!$A$4:$I$46,2,FALSE)</f>
        <v>ノウキー</v>
      </c>
      <c r="E42" s="17" t="str">
        <f>VLOOKUP(C42,車種一覧!$A$4:$I$46,3,FALSE)</f>
        <v>ミニバン</v>
      </c>
      <c r="F42" s="17" t="str">
        <f>VLOOKUP(C42,車種一覧!$A$4:$I$46,4,FALSE)</f>
        <v>W2</v>
      </c>
      <c r="G42" s="12"/>
      <c r="H42" s="4">
        <v>41856</v>
      </c>
      <c r="I42" s="4">
        <v>41860</v>
      </c>
      <c r="J42" s="7">
        <v>0.375</v>
      </c>
      <c r="K42" s="6">
        <f t="shared" si="2"/>
        <v>5</v>
      </c>
      <c r="L42" s="9"/>
      <c r="M42" s="12">
        <f t="shared" si="3"/>
        <v>0</v>
      </c>
      <c r="N42" s="5"/>
    </row>
    <row r="43" spans="1:14" x14ac:dyDescent="0.15">
      <c r="A43" s="17">
        <v>40</v>
      </c>
      <c r="B43" s="4">
        <v>41840</v>
      </c>
      <c r="C43" s="17">
        <v>204</v>
      </c>
      <c r="D43" s="17" t="str">
        <f>VLOOKUP(C43,車種一覧!$A$4:$I$46,2,FALSE)</f>
        <v>プリチー1.8</v>
      </c>
      <c r="E43" s="17" t="str">
        <f>VLOOKUP(C43,車種一覧!$A$4:$I$46,3,FALSE)</f>
        <v>ハイブリッド</v>
      </c>
      <c r="F43" s="17" t="str">
        <f>VLOOKUP(C43,車種一覧!$A$4:$I$46,4,FALSE)</f>
        <v>HV2</v>
      </c>
      <c r="G43" s="12"/>
      <c r="H43" s="4">
        <v>41855</v>
      </c>
      <c r="I43" s="4">
        <v>41859</v>
      </c>
      <c r="J43" s="7">
        <v>0.39583333333333331</v>
      </c>
      <c r="K43" s="6">
        <f t="shared" si="2"/>
        <v>5</v>
      </c>
      <c r="L43" s="9"/>
      <c r="M43" s="12">
        <f t="shared" si="3"/>
        <v>0</v>
      </c>
      <c r="N43" s="5"/>
    </row>
    <row r="44" spans="1:14" x14ac:dyDescent="0.15">
      <c r="A44" s="17">
        <v>41</v>
      </c>
      <c r="B44" s="4">
        <v>41841</v>
      </c>
      <c r="C44" s="17">
        <v>207</v>
      </c>
      <c r="D44" s="17" t="str">
        <f>VLOOKUP(C44,車種一覧!$A$4:$I$46,2,FALSE)</f>
        <v>プリチーPHV</v>
      </c>
      <c r="E44" s="17" t="str">
        <f>VLOOKUP(C44,車種一覧!$A$4:$I$46,3,FALSE)</f>
        <v>ハイブリッド</v>
      </c>
      <c r="F44" s="17" t="str">
        <f>VLOOKUP(C44,車種一覧!$A$4:$I$46,4,FALSE)</f>
        <v>HV2</v>
      </c>
      <c r="G44" s="12"/>
      <c r="H44" s="4">
        <v>41860</v>
      </c>
      <c r="I44" s="4">
        <v>41860</v>
      </c>
      <c r="J44" s="7">
        <v>0.35416666666666669</v>
      </c>
      <c r="K44" s="6">
        <f t="shared" si="2"/>
        <v>1</v>
      </c>
      <c r="L44" s="9"/>
      <c r="M44" s="12">
        <f t="shared" si="3"/>
        <v>0</v>
      </c>
      <c r="N44" s="5"/>
    </row>
    <row r="45" spans="1:14" x14ac:dyDescent="0.15">
      <c r="A45" s="17">
        <v>42</v>
      </c>
      <c r="B45" s="4">
        <v>41842</v>
      </c>
      <c r="C45" s="17">
        <v>605</v>
      </c>
      <c r="D45" s="17" t="str">
        <f>VLOOKUP(C45,車種一覧!$A$4:$I$46,2,FALSE)</f>
        <v>レックウ</v>
      </c>
      <c r="E45" s="17" t="str">
        <f>VLOOKUP(C45,車種一覧!$A$4:$I$46,3,FALSE)</f>
        <v>輸入車</v>
      </c>
      <c r="F45" s="17" t="str">
        <f>VLOOKUP(C45,車種一覧!$A$4:$I$46,4,FALSE)</f>
        <v>G2</v>
      </c>
      <c r="G45" s="12"/>
      <c r="H45" s="4">
        <v>41842</v>
      </c>
      <c r="I45" s="4">
        <v>41845</v>
      </c>
      <c r="J45" s="7">
        <v>0.33333333333333331</v>
      </c>
      <c r="K45" s="6">
        <f t="shared" si="2"/>
        <v>4</v>
      </c>
      <c r="L45" s="9"/>
      <c r="M45" s="12">
        <f t="shared" si="3"/>
        <v>0</v>
      </c>
      <c r="N45" s="5"/>
    </row>
    <row r="46" spans="1:14" x14ac:dyDescent="0.15">
      <c r="A46" s="17">
        <v>43</v>
      </c>
      <c r="B46" s="4">
        <v>41843</v>
      </c>
      <c r="C46" s="17">
        <v>213</v>
      </c>
      <c r="D46" s="17" t="str">
        <f>VLOOKUP(C46,車種一覧!$A$4:$I$46,2,FALSE)</f>
        <v>ノウキー</v>
      </c>
      <c r="E46" s="17" t="str">
        <f>VLOOKUP(C46,車種一覧!$A$4:$I$46,3,FALSE)</f>
        <v>ハイブリッド</v>
      </c>
      <c r="F46" s="17" t="str">
        <f>VLOOKUP(C46,車種一覧!$A$4:$I$46,4,FALSE)</f>
        <v>HW2</v>
      </c>
      <c r="G46" s="12"/>
      <c r="H46" s="4">
        <v>41846</v>
      </c>
      <c r="I46" s="4">
        <v>41849</v>
      </c>
      <c r="J46" s="7">
        <v>0.35416666666666669</v>
      </c>
      <c r="K46" s="6">
        <f t="shared" si="2"/>
        <v>4</v>
      </c>
      <c r="L46" s="9"/>
      <c r="M46" s="12">
        <f t="shared" si="3"/>
        <v>0</v>
      </c>
      <c r="N46" s="5"/>
    </row>
    <row r="47" spans="1:14" x14ac:dyDescent="0.15">
      <c r="A47" s="17">
        <v>44</v>
      </c>
      <c r="B47" s="4">
        <v>41843</v>
      </c>
      <c r="C47" s="17">
        <v>401</v>
      </c>
      <c r="D47" s="17" t="str">
        <f>VLOOKUP(C47,車種一覧!$A$4:$I$46,2,FALSE)</f>
        <v>エッスウ</v>
      </c>
      <c r="E47" s="17" t="str">
        <f>VLOOKUP(C47,車種一覧!$A$4:$I$46,3,FALSE)</f>
        <v>ミニバン</v>
      </c>
      <c r="F47" s="17" t="str">
        <f>VLOOKUP(C47,車種一覧!$A$4:$I$46,4,FALSE)</f>
        <v>W1</v>
      </c>
      <c r="G47" s="12"/>
      <c r="H47" s="4">
        <v>41844</v>
      </c>
      <c r="I47" s="4">
        <v>41848</v>
      </c>
      <c r="J47" s="7">
        <v>0.41666666666666669</v>
      </c>
      <c r="K47" s="6">
        <f t="shared" si="2"/>
        <v>5</v>
      </c>
      <c r="L47" s="9"/>
      <c r="M47" s="12">
        <f t="shared" si="3"/>
        <v>0</v>
      </c>
      <c r="N47" s="5"/>
    </row>
    <row r="48" spans="1:14" x14ac:dyDescent="0.15">
      <c r="A48" s="17">
        <v>45</v>
      </c>
      <c r="B48" s="4">
        <v>41844</v>
      </c>
      <c r="C48" s="17">
        <v>213</v>
      </c>
      <c r="D48" s="17" t="str">
        <f>VLOOKUP(C48,車種一覧!$A$4:$I$46,2,FALSE)</f>
        <v>ノウキー</v>
      </c>
      <c r="E48" s="17" t="str">
        <f>VLOOKUP(C48,車種一覧!$A$4:$I$46,3,FALSE)</f>
        <v>ハイブリッド</v>
      </c>
      <c r="F48" s="17" t="str">
        <f>VLOOKUP(C48,車種一覧!$A$4:$I$46,4,FALSE)</f>
        <v>HW2</v>
      </c>
      <c r="G48" s="12"/>
      <c r="H48" s="4">
        <v>41859</v>
      </c>
      <c r="I48" s="4">
        <v>41860</v>
      </c>
      <c r="J48" s="7">
        <v>0.375</v>
      </c>
      <c r="K48" s="6">
        <f t="shared" si="2"/>
        <v>2</v>
      </c>
      <c r="L48" s="9"/>
      <c r="M48" s="12">
        <f t="shared" si="3"/>
        <v>0</v>
      </c>
      <c r="N48" s="5"/>
    </row>
    <row r="49" spans="1:14" x14ac:dyDescent="0.15">
      <c r="A49" s="17">
        <v>46</v>
      </c>
      <c r="B49" s="4">
        <v>41844</v>
      </c>
      <c r="C49" s="17">
        <v>214</v>
      </c>
      <c r="D49" s="17" t="str">
        <f>VLOOKUP(C49,車種一覧!$A$4:$I$46,2,FALSE)</f>
        <v>ボクサー</v>
      </c>
      <c r="E49" s="17" t="str">
        <f>VLOOKUP(C49,車種一覧!$A$4:$I$46,3,FALSE)</f>
        <v>ハイブリッド</v>
      </c>
      <c r="F49" s="17" t="str">
        <f>VLOOKUP(C49,車種一覧!$A$4:$I$46,4,FALSE)</f>
        <v>HW2</v>
      </c>
      <c r="G49" s="12"/>
      <c r="H49" s="4">
        <v>41874</v>
      </c>
      <c r="I49" s="4">
        <v>41874</v>
      </c>
      <c r="J49" s="7">
        <v>0.375</v>
      </c>
      <c r="K49" s="6">
        <f t="shared" si="2"/>
        <v>1</v>
      </c>
      <c r="L49" s="9"/>
      <c r="M49" s="12">
        <f t="shared" si="3"/>
        <v>0</v>
      </c>
      <c r="N49" s="5"/>
    </row>
    <row r="50" spans="1:14" x14ac:dyDescent="0.15">
      <c r="A50" s="17">
        <v>47</v>
      </c>
      <c r="B50" s="4">
        <v>41844</v>
      </c>
      <c r="C50" s="17">
        <v>603</v>
      </c>
      <c r="D50" s="17" t="str">
        <f>VLOOKUP(C50,車種一覧!$A$4:$I$46,2,FALSE)</f>
        <v>アルファロ</v>
      </c>
      <c r="E50" s="17" t="str">
        <f>VLOOKUP(C50,車種一覧!$A$4:$I$46,3,FALSE)</f>
        <v>輸入車</v>
      </c>
      <c r="F50" s="17" t="str">
        <f>VLOOKUP(C50,車種一覧!$A$4:$I$46,4,FALSE)</f>
        <v>G1</v>
      </c>
      <c r="G50" s="12"/>
      <c r="H50" s="4">
        <v>41851</v>
      </c>
      <c r="I50" s="4">
        <v>41853</v>
      </c>
      <c r="J50" s="7">
        <v>0.4375</v>
      </c>
      <c r="K50" s="6">
        <f t="shared" si="2"/>
        <v>3</v>
      </c>
      <c r="L50" s="9"/>
      <c r="M50" s="12">
        <f t="shared" si="3"/>
        <v>0</v>
      </c>
      <c r="N50" s="5"/>
    </row>
    <row r="51" spans="1:14" x14ac:dyDescent="0.15">
      <c r="A51" s="17">
        <v>48</v>
      </c>
      <c r="B51" s="4">
        <v>41844</v>
      </c>
      <c r="C51" s="17">
        <v>209</v>
      </c>
      <c r="D51" s="17" t="str">
        <f>VLOOKUP(C51,車種一覧!$A$4:$I$46,2,FALSE)</f>
        <v>アムオHV</v>
      </c>
      <c r="E51" s="17" t="str">
        <f>VLOOKUP(C51,車種一覧!$A$4:$I$46,3,FALSE)</f>
        <v>ハイブリッド</v>
      </c>
      <c r="F51" s="17" t="str">
        <f>VLOOKUP(C51,車種一覧!$A$4:$I$46,4,FALSE)</f>
        <v>HV3</v>
      </c>
      <c r="G51" s="12"/>
      <c r="H51" s="4">
        <v>41849</v>
      </c>
      <c r="I51" s="4">
        <v>41852</v>
      </c>
      <c r="J51" s="7">
        <v>0.45833333333333331</v>
      </c>
      <c r="K51" s="6">
        <f t="shared" si="2"/>
        <v>4</v>
      </c>
      <c r="L51" s="9"/>
      <c r="M51" s="12">
        <f t="shared" si="3"/>
        <v>0</v>
      </c>
      <c r="N51" s="5"/>
    </row>
    <row r="52" spans="1:14" x14ac:dyDescent="0.15">
      <c r="A52" s="17">
        <v>49</v>
      </c>
      <c r="B52" s="4">
        <v>41844</v>
      </c>
      <c r="C52" s="17">
        <v>201</v>
      </c>
      <c r="D52" s="17" t="str">
        <f>VLOOKUP(C52,車種一覧!$A$4:$I$46,2,FALSE)</f>
        <v>タクカ</v>
      </c>
      <c r="E52" s="17" t="str">
        <f>VLOOKUP(C52,車種一覧!$A$4:$I$46,3,FALSE)</f>
        <v>ハイブリッド</v>
      </c>
      <c r="F52" s="17" t="str">
        <f>VLOOKUP(C52,車種一覧!$A$4:$I$46,4,FALSE)</f>
        <v>HV1</v>
      </c>
      <c r="G52" s="12"/>
      <c r="H52" s="4">
        <v>41844</v>
      </c>
      <c r="I52" s="4">
        <v>41845</v>
      </c>
      <c r="J52" s="7">
        <v>0.33333333333333331</v>
      </c>
      <c r="K52" s="6">
        <f t="shared" si="2"/>
        <v>2</v>
      </c>
      <c r="L52" s="9"/>
      <c r="M52" s="12">
        <f t="shared" si="3"/>
        <v>0</v>
      </c>
      <c r="N52" s="5"/>
    </row>
    <row r="53" spans="1:14" x14ac:dyDescent="0.15">
      <c r="A53" s="17">
        <v>50</v>
      </c>
      <c r="B53" s="4">
        <v>41844</v>
      </c>
      <c r="C53" s="17">
        <v>501</v>
      </c>
      <c r="D53" s="17" t="str">
        <f>VLOOKUP(C53,車種一覧!$A$4:$I$46,2,FALSE)</f>
        <v>VRV</v>
      </c>
      <c r="E53" s="17" t="str">
        <f>VLOOKUP(C53,車種一覧!$A$4:$I$46,3,FALSE)</f>
        <v>RV</v>
      </c>
      <c r="F53" s="17" t="str">
        <f>VLOOKUP(C53,車種一覧!$A$4:$I$46,4,FALSE)</f>
        <v>RV1</v>
      </c>
      <c r="G53" s="12"/>
      <c r="H53" s="4">
        <v>41844</v>
      </c>
      <c r="I53" s="4">
        <v>41846</v>
      </c>
      <c r="J53" s="7">
        <v>0.4375</v>
      </c>
      <c r="K53" s="6">
        <f t="shared" si="2"/>
        <v>3</v>
      </c>
      <c r="L53" s="9"/>
      <c r="M53" s="12">
        <f t="shared" si="3"/>
        <v>0</v>
      </c>
      <c r="N53" s="5"/>
    </row>
    <row r="54" spans="1:14" x14ac:dyDescent="0.15">
      <c r="A54" s="17">
        <v>51</v>
      </c>
      <c r="B54" s="4">
        <v>41844</v>
      </c>
      <c r="C54" s="17">
        <v>502</v>
      </c>
      <c r="D54" s="17" t="str">
        <f>VLOOKUP(C54,車種一覧!$A$4:$I$46,2,FALSE)</f>
        <v>ポラガ</v>
      </c>
      <c r="E54" s="17" t="str">
        <f>VLOOKUP(C54,車種一覧!$A$4:$I$46,3,FALSE)</f>
        <v>RV</v>
      </c>
      <c r="F54" s="17" t="str">
        <f>VLOOKUP(C54,車種一覧!$A$4:$I$46,4,FALSE)</f>
        <v>RV2</v>
      </c>
      <c r="G54" s="12"/>
      <c r="H54" s="4">
        <v>41863</v>
      </c>
      <c r="I54" s="4">
        <v>41867</v>
      </c>
      <c r="J54" s="7">
        <v>0.45833333333333331</v>
      </c>
      <c r="K54" s="6">
        <f t="shared" si="2"/>
        <v>5</v>
      </c>
      <c r="L54" s="9"/>
      <c r="M54" s="12">
        <f t="shared" si="3"/>
        <v>0</v>
      </c>
      <c r="N54" s="5"/>
    </row>
    <row r="55" spans="1:14" x14ac:dyDescent="0.15">
      <c r="A55" s="17">
        <v>52</v>
      </c>
      <c r="B55" s="4">
        <v>41846</v>
      </c>
      <c r="C55" s="17">
        <v>207</v>
      </c>
      <c r="D55" s="17" t="str">
        <f>VLOOKUP(C55,車種一覧!$A$4:$I$46,2,FALSE)</f>
        <v>プリチーPHV</v>
      </c>
      <c r="E55" s="17" t="str">
        <f>VLOOKUP(C55,車種一覧!$A$4:$I$46,3,FALSE)</f>
        <v>ハイブリッド</v>
      </c>
      <c r="F55" s="17" t="str">
        <f>VLOOKUP(C55,車種一覧!$A$4:$I$46,4,FALSE)</f>
        <v>HV2</v>
      </c>
      <c r="G55" s="12"/>
      <c r="H55" s="4">
        <v>41867</v>
      </c>
      <c r="I55" s="4">
        <v>41868</v>
      </c>
      <c r="J55" s="7">
        <v>0.33333333333333331</v>
      </c>
      <c r="K55" s="6">
        <f t="shared" si="2"/>
        <v>2</v>
      </c>
      <c r="L55" s="9"/>
      <c r="M55" s="12">
        <f t="shared" si="3"/>
        <v>0</v>
      </c>
      <c r="N55" s="5"/>
    </row>
    <row r="56" spans="1:14" x14ac:dyDescent="0.15">
      <c r="A56" s="17">
        <v>53</v>
      </c>
      <c r="B56" s="4">
        <v>41848</v>
      </c>
      <c r="C56" s="17">
        <v>210</v>
      </c>
      <c r="D56" s="17" t="str">
        <f>VLOOKUP(C56,車種一覧!$A$4:$I$46,2,FALSE)</f>
        <v>ブラウト</v>
      </c>
      <c r="E56" s="17" t="str">
        <f>VLOOKUP(C56,車種一覧!$A$4:$I$46,3,FALSE)</f>
        <v>ハイブリッド</v>
      </c>
      <c r="F56" s="17" t="str">
        <f>VLOOKUP(C56,車種一覧!$A$4:$I$46,4,FALSE)</f>
        <v>HV4</v>
      </c>
      <c r="G56" s="12"/>
      <c r="H56" s="4">
        <v>41870</v>
      </c>
      <c r="I56" s="4">
        <v>41870</v>
      </c>
      <c r="J56" s="7">
        <v>0.45833333333333331</v>
      </c>
      <c r="K56" s="6">
        <f t="shared" si="2"/>
        <v>1</v>
      </c>
      <c r="L56" s="9"/>
      <c r="M56" s="12">
        <f t="shared" si="3"/>
        <v>0</v>
      </c>
      <c r="N56" s="5"/>
    </row>
    <row r="57" spans="1:14" x14ac:dyDescent="0.15">
      <c r="A57" s="17">
        <v>54</v>
      </c>
      <c r="B57" s="4">
        <v>41849</v>
      </c>
      <c r="C57" s="17">
        <v>301</v>
      </c>
      <c r="D57" s="17" t="str">
        <f>VLOOKUP(C57,車種一覧!$A$4:$I$46,2,FALSE)</f>
        <v>8610スポーツ</v>
      </c>
      <c r="E57" s="17" t="str">
        <f>VLOOKUP(C57,車種一覧!$A$4:$I$46,3,FALSE)</f>
        <v>スポーツ</v>
      </c>
      <c r="F57" s="17" t="str">
        <f>VLOOKUP(C57,車種一覧!$A$4:$I$46,4,FALSE)</f>
        <v>SP1</v>
      </c>
      <c r="G57" s="12"/>
      <c r="H57" s="4">
        <v>41865</v>
      </c>
      <c r="I57" s="4">
        <v>41866</v>
      </c>
      <c r="J57" s="7">
        <v>0.45833333333333331</v>
      </c>
      <c r="K57" s="6">
        <f t="shared" si="2"/>
        <v>2</v>
      </c>
      <c r="L57" s="9"/>
      <c r="M57" s="12">
        <f t="shared" si="3"/>
        <v>0</v>
      </c>
      <c r="N57" s="5"/>
    </row>
    <row r="58" spans="1:14" x14ac:dyDescent="0.15">
      <c r="A58" s="17">
        <v>55</v>
      </c>
      <c r="B58" s="4">
        <v>41850</v>
      </c>
      <c r="C58" s="17">
        <v>202</v>
      </c>
      <c r="D58" s="17" t="str">
        <f>VLOOKUP(C58,車種一覧!$A$4:$I$46,2,FALSE)</f>
        <v>アクシコ</v>
      </c>
      <c r="E58" s="17" t="str">
        <f>VLOOKUP(C58,車種一覧!$A$4:$I$46,3,FALSE)</f>
        <v>ハイブリッド</v>
      </c>
      <c r="F58" s="17" t="str">
        <f>VLOOKUP(C58,車種一覧!$A$4:$I$46,4,FALSE)</f>
        <v>HV1</v>
      </c>
      <c r="G58" s="12"/>
      <c r="H58" s="4">
        <v>41862</v>
      </c>
      <c r="I58" s="4">
        <v>41865</v>
      </c>
      <c r="J58" s="7">
        <v>0.47916666666666669</v>
      </c>
      <c r="K58" s="6">
        <f t="shared" si="2"/>
        <v>4</v>
      </c>
      <c r="L58" s="9"/>
      <c r="M58" s="12">
        <f t="shared" si="3"/>
        <v>0</v>
      </c>
      <c r="N58" s="5"/>
    </row>
    <row r="59" spans="1:14" x14ac:dyDescent="0.15">
      <c r="A59" s="17">
        <v>56</v>
      </c>
      <c r="B59" s="4">
        <v>41851</v>
      </c>
      <c r="C59" s="17">
        <v>603</v>
      </c>
      <c r="D59" s="17" t="str">
        <f>VLOOKUP(C59,車種一覧!$A$4:$I$46,2,FALSE)</f>
        <v>アルファロ</v>
      </c>
      <c r="E59" s="17" t="str">
        <f>VLOOKUP(C59,車種一覧!$A$4:$I$46,3,FALSE)</f>
        <v>輸入車</v>
      </c>
      <c r="F59" s="17" t="str">
        <f>VLOOKUP(C59,車種一覧!$A$4:$I$46,4,FALSE)</f>
        <v>G1</v>
      </c>
      <c r="G59" s="12"/>
      <c r="H59" s="4">
        <v>41862</v>
      </c>
      <c r="I59" s="4">
        <v>41862</v>
      </c>
      <c r="J59" s="7">
        <v>0.33333333333333331</v>
      </c>
      <c r="K59" s="6">
        <f t="shared" si="2"/>
        <v>1</v>
      </c>
      <c r="L59" s="9"/>
      <c r="M59" s="12">
        <f t="shared" si="3"/>
        <v>0</v>
      </c>
      <c r="N59" s="5"/>
    </row>
    <row r="60" spans="1:14" x14ac:dyDescent="0.15">
      <c r="A60" s="17">
        <v>57</v>
      </c>
      <c r="B60" s="4">
        <v>41851</v>
      </c>
      <c r="C60" s="17">
        <v>210</v>
      </c>
      <c r="D60" s="17" t="str">
        <f>VLOOKUP(C60,車種一覧!$A$4:$I$46,2,FALSE)</f>
        <v>ブラウト</v>
      </c>
      <c r="E60" s="17" t="str">
        <f>VLOOKUP(C60,車種一覧!$A$4:$I$46,3,FALSE)</f>
        <v>ハイブリッド</v>
      </c>
      <c r="F60" s="17" t="str">
        <f>VLOOKUP(C60,車種一覧!$A$4:$I$46,4,FALSE)</f>
        <v>HV4</v>
      </c>
      <c r="G60" s="12"/>
      <c r="H60" s="4">
        <v>41859</v>
      </c>
      <c r="I60" s="4">
        <v>41862</v>
      </c>
      <c r="J60" s="7">
        <v>0.35416666666666669</v>
      </c>
      <c r="K60" s="6">
        <f t="shared" si="2"/>
        <v>4</v>
      </c>
      <c r="L60" s="9"/>
      <c r="M60" s="12">
        <f t="shared" si="3"/>
        <v>0</v>
      </c>
      <c r="N60" s="5"/>
    </row>
    <row r="61" spans="1:14" x14ac:dyDescent="0.15">
      <c r="A61" s="17">
        <v>58</v>
      </c>
      <c r="B61" s="4">
        <v>41851</v>
      </c>
      <c r="C61" s="17">
        <v>605</v>
      </c>
      <c r="D61" s="17" t="str">
        <f>VLOOKUP(C61,車種一覧!$A$4:$I$46,2,FALSE)</f>
        <v>レックウ</v>
      </c>
      <c r="E61" s="17" t="str">
        <f>VLOOKUP(C61,車種一覧!$A$4:$I$46,3,FALSE)</f>
        <v>輸入車</v>
      </c>
      <c r="F61" s="17" t="str">
        <f>VLOOKUP(C61,車種一覧!$A$4:$I$46,4,FALSE)</f>
        <v>G2</v>
      </c>
      <c r="G61" s="12"/>
      <c r="H61" s="4">
        <v>41866</v>
      </c>
      <c r="I61" s="4">
        <v>41868</v>
      </c>
      <c r="J61" s="7">
        <v>0.45833333333333331</v>
      </c>
      <c r="K61" s="6">
        <f t="shared" si="2"/>
        <v>3</v>
      </c>
      <c r="L61" s="9"/>
      <c r="M61" s="12">
        <f t="shared" si="3"/>
        <v>0</v>
      </c>
      <c r="N61" s="5"/>
    </row>
    <row r="62" spans="1:14" x14ac:dyDescent="0.15">
      <c r="A62" s="17">
        <v>59</v>
      </c>
      <c r="B62" s="4">
        <v>41852</v>
      </c>
      <c r="C62" s="17">
        <v>301</v>
      </c>
      <c r="D62" s="17" t="str">
        <f>VLOOKUP(C62,車種一覧!$A$4:$I$46,2,FALSE)</f>
        <v>8610スポーツ</v>
      </c>
      <c r="E62" s="17" t="str">
        <f>VLOOKUP(C62,車種一覧!$A$4:$I$46,3,FALSE)</f>
        <v>スポーツ</v>
      </c>
      <c r="F62" s="17" t="str">
        <f>VLOOKUP(C62,車種一覧!$A$4:$I$46,4,FALSE)</f>
        <v>SP1</v>
      </c>
      <c r="G62" s="12"/>
      <c r="H62" s="4">
        <v>41868</v>
      </c>
      <c r="I62" s="4">
        <v>41868</v>
      </c>
      <c r="J62" s="7">
        <v>0.33333333333333331</v>
      </c>
      <c r="K62" s="6">
        <f t="shared" si="2"/>
        <v>1</v>
      </c>
      <c r="L62" s="9"/>
      <c r="M62" s="12">
        <f t="shared" si="3"/>
        <v>0</v>
      </c>
      <c r="N62" s="5"/>
    </row>
    <row r="63" spans="1:14" x14ac:dyDescent="0.15">
      <c r="A63" s="17">
        <v>60</v>
      </c>
      <c r="B63" s="4">
        <v>41852</v>
      </c>
      <c r="C63" s="17">
        <v>208</v>
      </c>
      <c r="D63" s="17" t="str">
        <f>VLOOKUP(C63,車種一覧!$A$4:$I$46,2,FALSE)</f>
        <v>SOO</v>
      </c>
      <c r="E63" s="17" t="str">
        <f>VLOOKUP(C63,車種一覧!$A$4:$I$46,3,FALSE)</f>
        <v>ハイブリッド</v>
      </c>
      <c r="F63" s="17" t="str">
        <f>VLOOKUP(C63,車種一覧!$A$4:$I$46,4,FALSE)</f>
        <v>HV3</v>
      </c>
      <c r="G63" s="12"/>
      <c r="H63" s="4">
        <v>41860</v>
      </c>
      <c r="I63" s="4">
        <v>41860</v>
      </c>
      <c r="J63" s="7">
        <v>0.375</v>
      </c>
      <c r="K63" s="6">
        <f t="shared" si="2"/>
        <v>1</v>
      </c>
      <c r="L63" s="9"/>
      <c r="M63" s="12">
        <f t="shared" si="3"/>
        <v>0</v>
      </c>
      <c r="N63" s="5"/>
    </row>
    <row r="64" spans="1:14" x14ac:dyDescent="0.15">
      <c r="A64" s="17">
        <v>61</v>
      </c>
      <c r="B64" s="4">
        <v>41852</v>
      </c>
      <c r="C64" s="17">
        <v>401</v>
      </c>
      <c r="D64" s="17" t="str">
        <f>VLOOKUP(C64,車種一覧!$A$4:$I$46,2,FALSE)</f>
        <v>エッスウ</v>
      </c>
      <c r="E64" s="17" t="str">
        <f>VLOOKUP(C64,車種一覧!$A$4:$I$46,3,FALSE)</f>
        <v>ミニバン</v>
      </c>
      <c r="F64" s="17" t="str">
        <f>VLOOKUP(C64,車種一覧!$A$4:$I$46,4,FALSE)</f>
        <v>W1</v>
      </c>
      <c r="G64" s="12"/>
      <c r="H64" s="4">
        <v>41866</v>
      </c>
      <c r="I64" s="4">
        <v>41867</v>
      </c>
      <c r="J64" s="7">
        <v>0.5</v>
      </c>
      <c r="K64" s="6">
        <f t="shared" si="2"/>
        <v>2</v>
      </c>
      <c r="L64" s="9"/>
      <c r="M64" s="12">
        <f t="shared" si="3"/>
        <v>0</v>
      </c>
      <c r="N64" s="5"/>
    </row>
    <row r="65" spans="1:14" x14ac:dyDescent="0.15">
      <c r="A65" s="17">
        <v>62</v>
      </c>
      <c r="B65" s="4">
        <v>41852</v>
      </c>
      <c r="C65" s="17">
        <v>502</v>
      </c>
      <c r="D65" s="17" t="str">
        <f>VLOOKUP(C65,車種一覧!$A$4:$I$46,2,FALSE)</f>
        <v>ポラガ</v>
      </c>
      <c r="E65" s="17" t="str">
        <f>VLOOKUP(C65,車種一覧!$A$4:$I$46,3,FALSE)</f>
        <v>RV</v>
      </c>
      <c r="F65" s="17" t="str">
        <f>VLOOKUP(C65,車種一覧!$A$4:$I$46,4,FALSE)</f>
        <v>RV2</v>
      </c>
      <c r="G65" s="12"/>
      <c r="H65" s="4">
        <v>41876</v>
      </c>
      <c r="I65" s="4">
        <v>41879</v>
      </c>
      <c r="J65" s="7">
        <v>0.52083333333333337</v>
      </c>
      <c r="K65" s="6">
        <f t="shared" si="2"/>
        <v>4</v>
      </c>
      <c r="L65" s="9"/>
      <c r="M65" s="12">
        <f t="shared" si="3"/>
        <v>0</v>
      </c>
      <c r="N65" s="5"/>
    </row>
    <row r="66" spans="1:14" x14ac:dyDescent="0.15">
      <c r="A66" s="17">
        <v>63</v>
      </c>
      <c r="B66" s="4">
        <v>41854</v>
      </c>
      <c r="C66" s="17">
        <v>201</v>
      </c>
      <c r="D66" s="17" t="str">
        <f>VLOOKUP(C66,車種一覧!$A$4:$I$46,2,FALSE)</f>
        <v>タクカ</v>
      </c>
      <c r="E66" s="17" t="str">
        <f>VLOOKUP(C66,車種一覧!$A$4:$I$46,3,FALSE)</f>
        <v>ハイブリッド</v>
      </c>
      <c r="F66" s="17" t="str">
        <f>VLOOKUP(C66,車種一覧!$A$4:$I$46,4,FALSE)</f>
        <v>HV1</v>
      </c>
      <c r="G66" s="12"/>
      <c r="H66" s="4">
        <v>41855</v>
      </c>
      <c r="I66" s="4">
        <v>41857</v>
      </c>
      <c r="J66" s="7">
        <v>0.54166666666666663</v>
      </c>
      <c r="K66" s="6">
        <f t="shared" si="2"/>
        <v>3</v>
      </c>
      <c r="L66" s="9"/>
      <c r="M66" s="12">
        <f t="shared" si="3"/>
        <v>0</v>
      </c>
      <c r="N66" s="5"/>
    </row>
    <row r="67" spans="1:14" x14ac:dyDescent="0.15">
      <c r="A67" s="17">
        <v>64</v>
      </c>
      <c r="B67" s="4">
        <v>41855</v>
      </c>
      <c r="C67" s="17">
        <v>101</v>
      </c>
      <c r="D67" s="17" t="str">
        <f>VLOOKUP(C67,車種一覧!$A$4:$I$46,2,FALSE)</f>
        <v>ベッツ</v>
      </c>
      <c r="E67" s="17" t="str">
        <f>VLOOKUP(C67,車種一覧!$A$4:$I$46,3,FALSE)</f>
        <v>乗用車</v>
      </c>
      <c r="F67" s="17" t="str">
        <f>VLOOKUP(C67,車種一覧!$A$4:$I$46,4,FALSE)</f>
        <v>P1</v>
      </c>
      <c r="G67" s="12"/>
      <c r="H67" s="4">
        <v>41875</v>
      </c>
      <c r="I67" s="4">
        <v>41877</v>
      </c>
      <c r="J67" s="7">
        <v>0.375</v>
      </c>
      <c r="K67" s="6">
        <f t="shared" si="2"/>
        <v>3</v>
      </c>
      <c r="L67" s="9"/>
      <c r="M67" s="12">
        <f t="shared" si="3"/>
        <v>0</v>
      </c>
      <c r="N67" s="5"/>
    </row>
    <row r="68" spans="1:14" x14ac:dyDescent="0.15">
      <c r="A68" s="17">
        <v>65</v>
      </c>
      <c r="B68" s="4">
        <v>41855</v>
      </c>
      <c r="C68" s="17">
        <v>104</v>
      </c>
      <c r="D68" s="17" t="str">
        <f>VLOOKUP(C68,車種一覧!$A$4:$I$46,2,FALSE)</f>
        <v>パクティ</v>
      </c>
      <c r="E68" s="17" t="str">
        <f>VLOOKUP(C68,車種一覧!$A$4:$I$46,3,FALSE)</f>
        <v>乗用車</v>
      </c>
      <c r="F68" s="17" t="str">
        <f>VLOOKUP(C68,車種一覧!$A$4:$I$46,4,FALSE)</f>
        <v>P2</v>
      </c>
      <c r="G68" s="12"/>
      <c r="H68" s="4">
        <v>41858</v>
      </c>
      <c r="I68" s="4">
        <v>41861</v>
      </c>
      <c r="J68" s="7">
        <v>0.375</v>
      </c>
      <c r="K68" s="6">
        <f t="shared" ref="K68:K99" si="4">I68-H68+1</f>
        <v>4</v>
      </c>
      <c r="L68" s="9"/>
      <c r="M68" s="12">
        <f t="shared" ref="M68:M99" si="5">G68*K68*(1-L68)</f>
        <v>0</v>
      </c>
      <c r="N68" s="5"/>
    </row>
    <row r="69" spans="1:14" x14ac:dyDescent="0.15">
      <c r="A69" s="17">
        <v>66</v>
      </c>
      <c r="B69" s="4">
        <v>41856</v>
      </c>
      <c r="C69" s="17">
        <v>108</v>
      </c>
      <c r="D69" s="17" t="str">
        <f>VLOOKUP(C69,車種一覧!$A$4:$I$46,2,FALSE)</f>
        <v>プレオト</v>
      </c>
      <c r="E69" s="17" t="str">
        <f>VLOOKUP(C69,車種一覧!$A$4:$I$46,3,FALSE)</f>
        <v>乗用車</v>
      </c>
      <c r="F69" s="17" t="str">
        <f>VLOOKUP(C69,車種一覧!$A$4:$I$46,4,FALSE)</f>
        <v>P3</v>
      </c>
      <c r="G69" s="12"/>
      <c r="H69" s="4">
        <v>41883</v>
      </c>
      <c r="I69" s="4">
        <v>41885</v>
      </c>
      <c r="J69" s="7">
        <v>0.4375</v>
      </c>
      <c r="K69" s="6">
        <f t="shared" si="4"/>
        <v>3</v>
      </c>
      <c r="L69" s="9"/>
      <c r="M69" s="12">
        <f t="shared" si="5"/>
        <v>0</v>
      </c>
      <c r="N69" s="5"/>
    </row>
    <row r="70" spans="1:14" x14ac:dyDescent="0.15">
      <c r="A70" s="17">
        <v>67</v>
      </c>
      <c r="B70" s="4">
        <v>41856</v>
      </c>
      <c r="C70" s="17">
        <v>213</v>
      </c>
      <c r="D70" s="17" t="str">
        <f>VLOOKUP(C70,車種一覧!$A$4:$I$46,2,FALSE)</f>
        <v>ノウキー</v>
      </c>
      <c r="E70" s="17" t="str">
        <f>VLOOKUP(C70,車種一覧!$A$4:$I$46,3,FALSE)</f>
        <v>ハイブリッド</v>
      </c>
      <c r="F70" s="17" t="str">
        <f>VLOOKUP(C70,車種一覧!$A$4:$I$46,4,FALSE)</f>
        <v>HW2</v>
      </c>
      <c r="G70" s="12"/>
      <c r="H70" s="4">
        <v>41868</v>
      </c>
      <c r="I70" s="4">
        <v>41871</v>
      </c>
      <c r="J70" s="7">
        <v>0.72916666666666663</v>
      </c>
      <c r="K70" s="6">
        <f t="shared" si="4"/>
        <v>4</v>
      </c>
      <c r="L70" s="9"/>
      <c r="M70" s="12">
        <f t="shared" si="5"/>
        <v>0</v>
      </c>
      <c r="N70" s="5"/>
    </row>
    <row r="71" spans="1:14" x14ac:dyDescent="0.15">
      <c r="A71" s="17">
        <v>68</v>
      </c>
      <c r="B71" s="4">
        <v>41856</v>
      </c>
      <c r="C71" s="17">
        <v>203</v>
      </c>
      <c r="D71" s="17" t="str">
        <f>VLOOKUP(C71,車種一覧!$A$4:$I$46,2,FALSE)</f>
        <v>プリチー1.5</v>
      </c>
      <c r="E71" s="17" t="str">
        <f>VLOOKUP(C71,車種一覧!$A$4:$I$46,3,FALSE)</f>
        <v>ハイブリッド</v>
      </c>
      <c r="F71" s="17" t="str">
        <f>VLOOKUP(C71,車種一覧!$A$4:$I$46,4,FALSE)</f>
        <v>HV1</v>
      </c>
      <c r="G71" s="12"/>
      <c r="H71" s="4">
        <v>41866</v>
      </c>
      <c r="I71" s="4">
        <v>41866</v>
      </c>
      <c r="J71" s="7">
        <v>0.4375</v>
      </c>
      <c r="K71" s="6">
        <f t="shared" si="4"/>
        <v>1</v>
      </c>
      <c r="L71" s="9"/>
      <c r="M71" s="12">
        <f t="shared" si="5"/>
        <v>0</v>
      </c>
      <c r="N71" s="5"/>
    </row>
    <row r="72" spans="1:14" x14ac:dyDescent="0.15">
      <c r="A72" s="17">
        <v>69</v>
      </c>
      <c r="B72" s="4">
        <v>41857</v>
      </c>
      <c r="C72" s="17">
        <v>208</v>
      </c>
      <c r="D72" s="17" t="str">
        <f>VLOOKUP(C72,車種一覧!$A$4:$I$46,2,FALSE)</f>
        <v>SOO</v>
      </c>
      <c r="E72" s="17" t="str">
        <f>VLOOKUP(C72,車種一覧!$A$4:$I$46,3,FALSE)</f>
        <v>ハイブリッド</v>
      </c>
      <c r="F72" s="17" t="str">
        <f>VLOOKUP(C72,車種一覧!$A$4:$I$46,4,FALSE)</f>
        <v>HV3</v>
      </c>
      <c r="G72" s="12"/>
      <c r="H72" s="4">
        <v>41857</v>
      </c>
      <c r="I72" s="4">
        <v>41858</v>
      </c>
      <c r="J72" s="7">
        <v>0.4375</v>
      </c>
      <c r="K72" s="6">
        <f t="shared" si="4"/>
        <v>2</v>
      </c>
      <c r="L72" s="9"/>
      <c r="M72" s="12">
        <f t="shared" si="5"/>
        <v>0</v>
      </c>
      <c r="N72" s="5"/>
    </row>
    <row r="73" spans="1:14" x14ac:dyDescent="0.15">
      <c r="A73" s="17">
        <v>70</v>
      </c>
      <c r="B73" s="4">
        <v>41857</v>
      </c>
      <c r="C73" s="17">
        <v>202</v>
      </c>
      <c r="D73" s="17" t="str">
        <f>VLOOKUP(C73,車種一覧!$A$4:$I$46,2,FALSE)</f>
        <v>アクシコ</v>
      </c>
      <c r="E73" s="17" t="str">
        <f>VLOOKUP(C73,車種一覧!$A$4:$I$46,3,FALSE)</f>
        <v>ハイブリッド</v>
      </c>
      <c r="F73" s="17" t="str">
        <f>VLOOKUP(C73,車種一覧!$A$4:$I$46,4,FALSE)</f>
        <v>HV1</v>
      </c>
      <c r="G73" s="12"/>
      <c r="H73" s="4">
        <v>41880</v>
      </c>
      <c r="I73" s="4">
        <v>41884</v>
      </c>
      <c r="J73" s="7">
        <v>0.33333333333333331</v>
      </c>
      <c r="K73" s="6">
        <f t="shared" si="4"/>
        <v>5</v>
      </c>
      <c r="L73" s="9"/>
      <c r="M73" s="12">
        <f t="shared" si="5"/>
        <v>0</v>
      </c>
      <c r="N73" s="5"/>
    </row>
    <row r="74" spans="1:14" x14ac:dyDescent="0.15">
      <c r="A74" s="17">
        <v>71</v>
      </c>
      <c r="B74" s="4">
        <v>41858</v>
      </c>
      <c r="C74" s="17">
        <v>202</v>
      </c>
      <c r="D74" s="17" t="str">
        <f>VLOOKUP(C74,車種一覧!$A$4:$I$46,2,FALSE)</f>
        <v>アクシコ</v>
      </c>
      <c r="E74" s="17" t="str">
        <f>VLOOKUP(C74,車種一覧!$A$4:$I$46,3,FALSE)</f>
        <v>ハイブリッド</v>
      </c>
      <c r="F74" s="17" t="str">
        <f>VLOOKUP(C74,車種一覧!$A$4:$I$46,4,FALSE)</f>
        <v>HV1</v>
      </c>
      <c r="G74" s="12"/>
      <c r="H74" s="4">
        <v>41858</v>
      </c>
      <c r="I74" s="4">
        <v>41861</v>
      </c>
      <c r="J74" s="7">
        <v>0.39583333333333331</v>
      </c>
      <c r="K74" s="6">
        <f t="shared" si="4"/>
        <v>4</v>
      </c>
      <c r="L74" s="9"/>
      <c r="M74" s="12">
        <f t="shared" si="5"/>
        <v>0</v>
      </c>
      <c r="N74" s="5"/>
    </row>
    <row r="75" spans="1:14" x14ac:dyDescent="0.15">
      <c r="A75" s="17">
        <v>72</v>
      </c>
      <c r="B75" s="4">
        <v>41858</v>
      </c>
      <c r="C75" s="17">
        <v>203</v>
      </c>
      <c r="D75" s="17" t="str">
        <f>VLOOKUP(C75,車種一覧!$A$4:$I$46,2,FALSE)</f>
        <v>プリチー1.5</v>
      </c>
      <c r="E75" s="17" t="str">
        <f>VLOOKUP(C75,車種一覧!$A$4:$I$46,3,FALSE)</f>
        <v>ハイブリッド</v>
      </c>
      <c r="F75" s="17" t="str">
        <f>VLOOKUP(C75,車種一覧!$A$4:$I$46,4,FALSE)</f>
        <v>HV1</v>
      </c>
      <c r="G75" s="12"/>
      <c r="H75" s="4">
        <v>41877</v>
      </c>
      <c r="I75" s="4">
        <v>41880</v>
      </c>
      <c r="J75" s="7">
        <v>0.45833333333333331</v>
      </c>
      <c r="K75" s="6">
        <f t="shared" si="4"/>
        <v>4</v>
      </c>
      <c r="L75" s="9"/>
      <c r="M75" s="12">
        <f t="shared" si="5"/>
        <v>0</v>
      </c>
      <c r="N75" s="5"/>
    </row>
    <row r="76" spans="1:14" x14ac:dyDescent="0.15">
      <c r="A76" s="17">
        <v>73</v>
      </c>
      <c r="B76" s="4">
        <v>41860</v>
      </c>
      <c r="C76" s="17">
        <v>402</v>
      </c>
      <c r="D76" s="17" t="str">
        <f>VLOOKUP(C76,車種一覧!$A$4:$I$46,2,FALSE)</f>
        <v>ユウシス</v>
      </c>
      <c r="E76" s="17" t="str">
        <f>VLOOKUP(C76,車種一覧!$A$4:$I$46,3,FALSE)</f>
        <v>ミニバン</v>
      </c>
      <c r="F76" s="17" t="str">
        <f>VLOOKUP(C76,車種一覧!$A$4:$I$46,4,FALSE)</f>
        <v>W1</v>
      </c>
      <c r="G76" s="12"/>
      <c r="H76" s="4">
        <v>41868</v>
      </c>
      <c r="I76" s="4">
        <v>41872</v>
      </c>
      <c r="J76" s="7">
        <v>0.54166666666666663</v>
      </c>
      <c r="K76" s="6">
        <f t="shared" si="4"/>
        <v>5</v>
      </c>
      <c r="L76" s="9"/>
      <c r="M76" s="12">
        <f t="shared" si="5"/>
        <v>0</v>
      </c>
      <c r="N76" s="5"/>
    </row>
    <row r="77" spans="1:14" x14ac:dyDescent="0.15">
      <c r="A77" s="17">
        <v>74</v>
      </c>
      <c r="B77" s="4">
        <v>41861</v>
      </c>
      <c r="C77" s="17">
        <v>214</v>
      </c>
      <c r="D77" s="17" t="str">
        <f>VLOOKUP(C77,車種一覧!$A$4:$I$46,2,FALSE)</f>
        <v>ボクサー</v>
      </c>
      <c r="E77" s="17" t="str">
        <f>VLOOKUP(C77,車種一覧!$A$4:$I$46,3,FALSE)</f>
        <v>ハイブリッド</v>
      </c>
      <c r="F77" s="17" t="str">
        <f>VLOOKUP(C77,車種一覧!$A$4:$I$46,4,FALSE)</f>
        <v>HW2</v>
      </c>
      <c r="G77" s="12"/>
      <c r="H77" s="4">
        <v>41876</v>
      </c>
      <c r="I77" s="4">
        <v>41876</v>
      </c>
      <c r="J77" s="7">
        <v>0.79166666666666663</v>
      </c>
      <c r="K77" s="6">
        <f t="shared" si="4"/>
        <v>1</v>
      </c>
      <c r="L77" s="9"/>
      <c r="M77" s="12">
        <f t="shared" si="5"/>
        <v>0</v>
      </c>
      <c r="N77" s="5"/>
    </row>
    <row r="78" spans="1:14" x14ac:dyDescent="0.15">
      <c r="A78" s="17">
        <v>75</v>
      </c>
      <c r="B78" s="4">
        <v>41861</v>
      </c>
      <c r="C78" s="17">
        <v>602</v>
      </c>
      <c r="D78" s="17" t="str">
        <f>VLOOKUP(C78,車種一覧!$A$4:$I$46,2,FALSE)</f>
        <v>ベンベルク</v>
      </c>
      <c r="E78" s="17" t="str">
        <f>VLOOKUP(C78,車種一覧!$A$4:$I$46,3,FALSE)</f>
        <v>輸入車</v>
      </c>
      <c r="F78" s="17" t="str">
        <f>VLOOKUP(C78,車種一覧!$A$4:$I$46,4,FALSE)</f>
        <v>G1</v>
      </c>
      <c r="G78" s="12"/>
      <c r="H78" s="4">
        <v>41881</v>
      </c>
      <c r="I78" s="4">
        <v>41883</v>
      </c>
      <c r="J78" s="7">
        <v>0.33333333333333331</v>
      </c>
      <c r="K78" s="6">
        <f t="shared" si="4"/>
        <v>3</v>
      </c>
      <c r="L78" s="9"/>
      <c r="M78" s="12">
        <f t="shared" si="5"/>
        <v>0</v>
      </c>
      <c r="N78" s="5"/>
    </row>
    <row r="79" spans="1:14" x14ac:dyDescent="0.15">
      <c r="A79" s="17">
        <v>76</v>
      </c>
      <c r="B79" s="4">
        <v>41863</v>
      </c>
      <c r="C79" s="17">
        <v>202</v>
      </c>
      <c r="D79" s="17" t="str">
        <f>VLOOKUP(C79,車種一覧!$A$4:$I$46,2,FALSE)</f>
        <v>アクシコ</v>
      </c>
      <c r="E79" s="17" t="str">
        <f>VLOOKUP(C79,車種一覧!$A$4:$I$46,3,FALSE)</f>
        <v>ハイブリッド</v>
      </c>
      <c r="F79" s="17" t="str">
        <f>VLOOKUP(C79,車種一覧!$A$4:$I$46,4,FALSE)</f>
        <v>HV1</v>
      </c>
      <c r="G79" s="12"/>
      <c r="H79" s="4">
        <v>41867</v>
      </c>
      <c r="I79" s="4">
        <v>41870</v>
      </c>
      <c r="J79" s="7">
        <v>0.58333333333333337</v>
      </c>
      <c r="K79" s="6">
        <f t="shared" si="4"/>
        <v>4</v>
      </c>
      <c r="L79" s="9"/>
      <c r="M79" s="12">
        <f t="shared" si="5"/>
        <v>0</v>
      </c>
      <c r="N79" s="5"/>
    </row>
    <row r="80" spans="1:14" x14ac:dyDescent="0.15">
      <c r="A80" s="17">
        <v>77</v>
      </c>
      <c r="B80" s="4">
        <v>41864</v>
      </c>
      <c r="C80" s="17">
        <v>403</v>
      </c>
      <c r="D80" s="17" t="str">
        <f>VLOOKUP(C80,車種一覧!$A$4:$I$46,2,FALSE)</f>
        <v>ノウキー</v>
      </c>
      <c r="E80" s="17" t="str">
        <f>VLOOKUP(C80,車種一覧!$A$4:$I$46,3,FALSE)</f>
        <v>ミニバン</v>
      </c>
      <c r="F80" s="17" t="str">
        <f>VLOOKUP(C80,車種一覧!$A$4:$I$46,4,FALSE)</f>
        <v>W2</v>
      </c>
      <c r="G80" s="12"/>
      <c r="H80" s="4">
        <v>41869</v>
      </c>
      <c r="I80" s="4">
        <v>41871</v>
      </c>
      <c r="J80" s="7">
        <v>0.64583333333333337</v>
      </c>
      <c r="K80" s="6">
        <f t="shared" si="4"/>
        <v>3</v>
      </c>
      <c r="L80" s="9"/>
      <c r="M80" s="12">
        <f t="shared" si="5"/>
        <v>0</v>
      </c>
      <c r="N80" s="5"/>
    </row>
    <row r="81" spans="1:14" x14ac:dyDescent="0.15">
      <c r="A81" s="17">
        <v>78</v>
      </c>
      <c r="B81" s="4">
        <v>41864</v>
      </c>
      <c r="C81" s="17">
        <v>203</v>
      </c>
      <c r="D81" s="17" t="str">
        <f>VLOOKUP(C81,車種一覧!$A$4:$I$46,2,FALSE)</f>
        <v>プリチー1.5</v>
      </c>
      <c r="E81" s="17" t="str">
        <f>VLOOKUP(C81,車種一覧!$A$4:$I$46,3,FALSE)</f>
        <v>ハイブリッド</v>
      </c>
      <c r="F81" s="17" t="str">
        <f>VLOOKUP(C81,車種一覧!$A$4:$I$46,4,FALSE)</f>
        <v>HV1</v>
      </c>
      <c r="G81" s="12"/>
      <c r="H81" s="4">
        <v>41885</v>
      </c>
      <c r="I81" s="4">
        <v>41888</v>
      </c>
      <c r="J81" s="7">
        <v>0.35416666666666669</v>
      </c>
      <c r="K81" s="6">
        <f t="shared" si="4"/>
        <v>4</v>
      </c>
      <c r="L81" s="9"/>
      <c r="M81" s="12">
        <f t="shared" si="5"/>
        <v>0</v>
      </c>
      <c r="N81" s="5"/>
    </row>
    <row r="82" spans="1:14" x14ac:dyDescent="0.15">
      <c r="A82" s="17">
        <v>79</v>
      </c>
      <c r="B82" s="4">
        <v>41865</v>
      </c>
      <c r="C82" s="17">
        <v>216</v>
      </c>
      <c r="D82" s="17" t="str">
        <f>VLOOKUP(C82,車種一覧!$A$4:$I$46,2,FALSE)</f>
        <v>マルファト</v>
      </c>
      <c r="E82" s="17" t="str">
        <f>VLOOKUP(C82,車種一覧!$A$4:$I$46,3,FALSE)</f>
        <v>ハイブリッド</v>
      </c>
      <c r="F82" s="17" t="str">
        <f>VLOOKUP(C82,車種一覧!$A$4:$I$46,4,FALSE)</f>
        <v>HW3</v>
      </c>
      <c r="G82" s="12"/>
      <c r="H82" s="4">
        <v>41878</v>
      </c>
      <c r="I82" s="4">
        <v>41880</v>
      </c>
      <c r="J82" s="7">
        <v>0.45833333333333331</v>
      </c>
      <c r="K82" s="6">
        <f t="shared" si="4"/>
        <v>3</v>
      </c>
      <c r="L82" s="9"/>
      <c r="M82" s="12">
        <f t="shared" si="5"/>
        <v>0</v>
      </c>
      <c r="N82" s="5"/>
    </row>
    <row r="83" spans="1:14" x14ac:dyDescent="0.15">
      <c r="A83" s="17">
        <v>80</v>
      </c>
      <c r="B83" s="4">
        <v>41865</v>
      </c>
      <c r="C83" s="17">
        <v>212</v>
      </c>
      <c r="D83" s="17" t="str">
        <f>VLOOKUP(C83,車種一覧!$A$4:$I$46,2,FALSE)</f>
        <v>プリチーWX</v>
      </c>
      <c r="E83" s="17" t="str">
        <f>VLOOKUP(C83,車種一覧!$A$4:$I$46,3,FALSE)</f>
        <v>ハイブリッド</v>
      </c>
      <c r="F83" s="17" t="str">
        <f>VLOOKUP(C83,車種一覧!$A$4:$I$46,4,FALSE)</f>
        <v>HW1</v>
      </c>
      <c r="G83" s="12"/>
      <c r="H83" s="4">
        <v>41886</v>
      </c>
      <c r="I83" s="4">
        <v>41888</v>
      </c>
      <c r="J83" s="7">
        <v>0.72916666666666663</v>
      </c>
      <c r="K83" s="6">
        <f t="shared" si="4"/>
        <v>3</v>
      </c>
      <c r="L83" s="9"/>
      <c r="M83" s="12">
        <f t="shared" si="5"/>
        <v>0</v>
      </c>
      <c r="N83" s="5"/>
    </row>
    <row r="84" spans="1:14" x14ac:dyDescent="0.15">
      <c r="A84" s="17">
        <v>81</v>
      </c>
      <c r="B84" s="4">
        <v>41865</v>
      </c>
      <c r="C84" s="17">
        <v>402</v>
      </c>
      <c r="D84" s="17" t="str">
        <f>VLOOKUP(C84,車種一覧!$A$4:$I$46,2,FALSE)</f>
        <v>ユウシス</v>
      </c>
      <c r="E84" s="17" t="str">
        <f>VLOOKUP(C84,車種一覧!$A$4:$I$46,3,FALSE)</f>
        <v>ミニバン</v>
      </c>
      <c r="F84" s="17" t="str">
        <f>VLOOKUP(C84,車種一覧!$A$4:$I$46,4,FALSE)</f>
        <v>W1</v>
      </c>
      <c r="G84" s="12"/>
      <c r="H84" s="4">
        <v>41865</v>
      </c>
      <c r="I84" s="4">
        <v>41867</v>
      </c>
      <c r="J84" s="7">
        <v>0.47916666666666669</v>
      </c>
      <c r="K84" s="6">
        <f t="shared" si="4"/>
        <v>3</v>
      </c>
      <c r="L84" s="9"/>
      <c r="M84" s="12">
        <f t="shared" si="5"/>
        <v>0</v>
      </c>
      <c r="N84" s="5"/>
    </row>
    <row r="85" spans="1:14" x14ac:dyDescent="0.15">
      <c r="A85" s="17">
        <v>82</v>
      </c>
      <c r="B85" s="4">
        <v>41865</v>
      </c>
      <c r="C85" s="17">
        <v>503</v>
      </c>
      <c r="D85" s="17" t="str">
        <f>VLOOKUP(C85,車種一覧!$A$4:$I$46,2,FALSE)</f>
        <v>ガードバン</v>
      </c>
      <c r="E85" s="17" t="str">
        <f>VLOOKUP(C85,車種一覧!$A$4:$I$46,3,FALSE)</f>
        <v>RV</v>
      </c>
      <c r="F85" s="17" t="str">
        <f>VLOOKUP(C85,車種一覧!$A$4:$I$46,4,FALSE)</f>
        <v>RV2</v>
      </c>
      <c r="G85" s="12"/>
      <c r="H85" s="4">
        <v>41888</v>
      </c>
      <c r="I85" s="4">
        <v>41891</v>
      </c>
      <c r="J85" s="7">
        <v>0.39583333333333331</v>
      </c>
      <c r="K85" s="6">
        <f t="shared" si="4"/>
        <v>4</v>
      </c>
      <c r="L85" s="9"/>
      <c r="M85" s="12">
        <f t="shared" si="5"/>
        <v>0</v>
      </c>
      <c r="N85" s="5"/>
    </row>
    <row r="86" spans="1:14" x14ac:dyDescent="0.15">
      <c r="A86" s="17">
        <v>83</v>
      </c>
      <c r="B86" s="4">
        <v>41866</v>
      </c>
      <c r="C86" s="17">
        <v>215</v>
      </c>
      <c r="D86" s="17" t="str">
        <f>VLOOKUP(C86,車種一覧!$A$4:$I$46,2,FALSE)</f>
        <v>ギストマ</v>
      </c>
      <c r="E86" s="17" t="str">
        <f>VLOOKUP(C86,車種一覧!$A$4:$I$46,3,FALSE)</f>
        <v>ハイブリッド</v>
      </c>
      <c r="F86" s="17" t="str">
        <f>VLOOKUP(C86,車種一覧!$A$4:$I$46,4,FALSE)</f>
        <v>HW3</v>
      </c>
      <c r="G86" s="12"/>
      <c r="H86" s="4">
        <v>41888</v>
      </c>
      <c r="I86" s="4">
        <v>41891</v>
      </c>
      <c r="J86" s="7">
        <v>0.375</v>
      </c>
      <c r="K86" s="6">
        <f t="shared" si="4"/>
        <v>4</v>
      </c>
      <c r="L86" s="9"/>
      <c r="M86" s="12">
        <f t="shared" si="5"/>
        <v>0</v>
      </c>
      <c r="N86" s="5"/>
    </row>
    <row r="87" spans="1:14" x14ac:dyDescent="0.15">
      <c r="A87" s="17">
        <v>84</v>
      </c>
      <c r="B87" s="4">
        <v>41867</v>
      </c>
      <c r="C87" s="17">
        <v>216</v>
      </c>
      <c r="D87" s="17" t="str">
        <f>VLOOKUP(C87,車種一覧!$A$4:$I$46,2,FALSE)</f>
        <v>マルファト</v>
      </c>
      <c r="E87" s="17" t="str">
        <f>VLOOKUP(C87,車種一覧!$A$4:$I$46,3,FALSE)</f>
        <v>ハイブリッド</v>
      </c>
      <c r="F87" s="17" t="str">
        <f>VLOOKUP(C87,車種一覧!$A$4:$I$46,4,FALSE)</f>
        <v>HW3</v>
      </c>
      <c r="G87" s="12"/>
      <c r="H87" s="4">
        <v>41880</v>
      </c>
      <c r="I87" s="4">
        <v>41883</v>
      </c>
      <c r="J87" s="7">
        <v>0.45833333333333331</v>
      </c>
      <c r="K87" s="6">
        <f t="shared" si="4"/>
        <v>4</v>
      </c>
      <c r="L87" s="9"/>
      <c r="M87" s="12">
        <f t="shared" si="5"/>
        <v>0</v>
      </c>
      <c r="N87" s="5"/>
    </row>
    <row r="88" spans="1:14" x14ac:dyDescent="0.15">
      <c r="A88" s="17">
        <v>85</v>
      </c>
      <c r="B88" s="4">
        <v>41867</v>
      </c>
      <c r="C88" s="17">
        <v>207</v>
      </c>
      <c r="D88" s="17" t="str">
        <f>VLOOKUP(C88,車種一覧!$A$4:$I$46,2,FALSE)</f>
        <v>プリチーPHV</v>
      </c>
      <c r="E88" s="17" t="str">
        <f>VLOOKUP(C88,車種一覧!$A$4:$I$46,3,FALSE)</f>
        <v>ハイブリッド</v>
      </c>
      <c r="F88" s="17" t="str">
        <f>VLOOKUP(C88,車種一覧!$A$4:$I$46,4,FALSE)</f>
        <v>HV2</v>
      </c>
      <c r="G88" s="12"/>
      <c r="H88" s="4">
        <v>41878</v>
      </c>
      <c r="I88" s="4">
        <v>41878</v>
      </c>
      <c r="J88" s="7">
        <v>0.33333333333333331</v>
      </c>
      <c r="K88" s="6">
        <f t="shared" si="4"/>
        <v>1</v>
      </c>
      <c r="L88" s="9"/>
      <c r="M88" s="12">
        <f t="shared" si="5"/>
        <v>0</v>
      </c>
      <c r="N88" s="5"/>
    </row>
    <row r="89" spans="1:14" x14ac:dyDescent="0.15">
      <c r="A89" s="17">
        <v>86</v>
      </c>
      <c r="B89" s="4">
        <v>41867</v>
      </c>
      <c r="C89" s="17">
        <v>503</v>
      </c>
      <c r="D89" s="17" t="str">
        <f>VLOOKUP(C89,車種一覧!$A$4:$I$46,2,FALSE)</f>
        <v>ガードバン</v>
      </c>
      <c r="E89" s="17" t="str">
        <f>VLOOKUP(C89,車種一覧!$A$4:$I$46,3,FALSE)</f>
        <v>RV</v>
      </c>
      <c r="F89" s="17" t="str">
        <f>VLOOKUP(C89,車種一覧!$A$4:$I$46,4,FALSE)</f>
        <v>RV2</v>
      </c>
      <c r="G89" s="12"/>
      <c r="H89" s="4">
        <v>41873</v>
      </c>
      <c r="I89" s="4">
        <v>41875</v>
      </c>
      <c r="J89" s="7">
        <v>0.35416666666666669</v>
      </c>
      <c r="K89" s="6">
        <f t="shared" si="4"/>
        <v>3</v>
      </c>
      <c r="L89" s="9"/>
      <c r="M89" s="12">
        <f t="shared" si="5"/>
        <v>0</v>
      </c>
      <c r="N89" s="5"/>
    </row>
    <row r="90" spans="1:14" x14ac:dyDescent="0.15">
      <c r="A90" s="17">
        <v>87</v>
      </c>
      <c r="B90" s="4">
        <v>41868</v>
      </c>
      <c r="C90" s="17">
        <v>203</v>
      </c>
      <c r="D90" s="17" t="str">
        <f>VLOOKUP(C90,車種一覧!$A$4:$I$46,2,FALSE)</f>
        <v>プリチー1.5</v>
      </c>
      <c r="E90" s="17" t="str">
        <f>VLOOKUP(C90,車種一覧!$A$4:$I$46,3,FALSE)</f>
        <v>ハイブリッド</v>
      </c>
      <c r="F90" s="17" t="str">
        <f>VLOOKUP(C90,車種一覧!$A$4:$I$46,4,FALSE)</f>
        <v>HV1</v>
      </c>
      <c r="G90" s="12"/>
      <c r="H90" s="4">
        <v>41893</v>
      </c>
      <c r="I90" s="4">
        <v>41894</v>
      </c>
      <c r="J90" s="7">
        <v>0.45833333333333331</v>
      </c>
      <c r="K90" s="6">
        <f t="shared" si="4"/>
        <v>2</v>
      </c>
      <c r="L90" s="9"/>
      <c r="M90" s="12">
        <f t="shared" si="5"/>
        <v>0</v>
      </c>
      <c r="N90" s="5"/>
    </row>
    <row r="91" spans="1:14" x14ac:dyDescent="0.15">
      <c r="A91" s="17">
        <v>88</v>
      </c>
      <c r="B91" s="4">
        <v>41869</v>
      </c>
      <c r="C91" s="17">
        <v>211</v>
      </c>
      <c r="D91" s="17" t="str">
        <f>VLOOKUP(C91,車種一覧!$A$4:$I$46,2,FALSE)</f>
        <v>アスリート</v>
      </c>
      <c r="E91" s="17" t="str">
        <f>VLOOKUP(C91,車種一覧!$A$4:$I$46,3,FALSE)</f>
        <v>ハイブリッド</v>
      </c>
      <c r="F91" s="17" t="str">
        <f>VLOOKUP(C91,車種一覧!$A$4:$I$46,4,FALSE)</f>
        <v>HV4</v>
      </c>
      <c r="G91" s="12"/>
      <c r="H91" s="4">
        <v>41885</v>
      </c>
      <c r="I91" s="4">
        <v>41886</v>
      </c>
      <c r="J91" s="7">
        <v>0.45833333333333331</v>
      </c>
      <c r="K91" s="6">
        <f t="shared" si="4"/>
        <v>2</v>
      </c>
      <c r="L91" s="9"/>
      <c r="M91" s="12">
        <f t="shared" si="5"/>
        <v>0</v>
      </c>
      <c r="N91" s="5"/>
    </row>
    <row r="92" spans="1:14" x14ac:dyDescent="0.15">
      <c r="A92" s="17">
        <v>89</v>
      </c>
      <c r="B92" s="4">
        <v>41870</v>
      </c>
      <c r="C92" s="17">
        <v>201</v>
      </c>
      <c r="D92" s="17" t="str">
        <f>VLOOKUP(C92,車種一覧!$A$4:$I$46,2,FALSE)</f>
        <v>タクカ</v>
      </c>
      <c r="E92" s="17" t="str">
        <f>VLOOKUP(C92,車種一覧!$A$4:$I$46,3,FALSE)</f>
        <v>ハイブリッド</v>
      </c>
      <c r="F92" s="17" t="str">
        <f>VLOOKUP(C92,車種一覧!$A$4:$I$46,4,FALSE)</f>
        <v>HV1</v>
      </c>
      <c r="G92" s="12"/>
      <c r="H92" s="4">
        <v>41889</v>
      </c>
      <c r="I92" s="4">
        <v>41890</v>
      </c>
      <c r="J92" s="7">
        <v>0.35416666666666669</v>
      </c>
      <c r="K92" s="6">
        <f t="shared" si="4"/>
        <v>2</v>
      </c>
      <c r="L92" s="9"/>
      <c r="M92" s="12">
        <f t="shared" si="5"/>
        <v>0</v>
      </c>
      <c r="N92" s="5"/>
    </row>
    <row r="93" spans="1:14" x14ac:dyDescent="0.15">
      <c r="A93" s="17">
        <v>90</v>
      </c>
      <c r="B93" s="4">
        <v>41870</v>
      </c>
      <c r="C93" s="17">
        <v>302</v>
      </c>
      <c r="D93" s="17" t="str">
        <f>VLOOKUP(C93,車種一覧!$A$4:$I$46,2,FALSE)</f>
        <v>7786Z</v>
      </c>
      <c r="E93" s="17" t="str">
        <f>VLOOKUP(C93,車種一覧!$A$4:$I$46,3,FALSE)</f>
        <v>スポーツ</v>
      </c>
      <c r="F93" s="17" t="str">
        <f>VLOOKUP(C93,車種一覧!$A$4:$I$46,4,FALSE)</f>
        <v>SP2</v>
      </c>
      <c r="G93" s="12"/>
      <c r="H93" s="4">
        <v>41881</v>
      </c>
      <c r="I93" s="4">
        <v>41882</v>
      </c>
      <c r="J93" s="7">
        <v>0.4375</v>
      </c>
      <c r="K93" s="6">
        <f t="shared" si="4"/>
        <v>2</v>
      </c>
      <c r="L93" s="9"/>
      <c r="M93" s="12">
        <f t="shared" si="5"/>
        <v>0</v>
      </c>
      <c r="N93" s="5"/>
    </row>
    <row r="94" spans="1:14" x14ac:dyDescent="0.15">
      <c r="A94" s="17">
        <v>91</v>
      </c>
      <c r="B94" s="4">
        <v>41871</v>
      </c>
      <c r="C94" s="17">
        <v>202</v>
      </c>
      <c r="D94" s="17" t="str">
        <f>VLOOKUP(C94,車種一覧!$A$4:$I$46,2,FALSE)</f>
        <v>アクシコ</v>
      </c>
      <c r="E94" s="17" t="str">
        <f>VLOOKUP(C94,車種一覧!$A$4:$I$46,3,FALSE)</f>
        <v>ハイブリッド</v>
      </c>
      <c r="F94" s="17" t="str">
        <f>VLOOKUP(C94,車種一覧!$A$4:$I$46,4,FALSE)</f>
        <v>HV1</v>
      </c>
      <c r="G94" s="12"/>
      <c r="H94" s="4">
        <v>41878</v>
      </c>
      <c r="I94" s="4">
        <v>41880</v>
      </c>
      <c r="J94" s="7">
        <v>0.35416666666666669</v>
      </c>
      <c r="K94" s="6">
        <f t="shared" si="4"/>
        <v>3</v>
      </c>
      <c r="L94" s="9"/>
      <c r="M94" s="12">
        <f t="shared" si="5"/>
        <v>0</v>
      </c>
      <c r="N94" s="5"/>
    </row>
    <row r="95" spans="1:14" x14ac:dyDescent="0.15">
      <c r="A95" s="17">
        <v>92</v>
      </c>
      <c r="B95" s="4">
        <v>41872</v>
      </c>
      <c r="C95" s="17">
        <v>201</v>
      </c>
      <c r="D95" s="17" t="str">
        <f>VLOOKUP(C95,車種一覧!$A$4:$I$46,2,FALSE)</f>
        <v>タクカ</v>
      </c>
      <c r="E95" s="17" t="str">
        <f>VLOOKUP(C95,車種一覧!$A$4:$I$46,3,FALSE)</f>
        <v>ハイブリッド</v>
      </c>
      <c r="F95" s="17" t="str">
        <f>VLOOKUP(C95,車種一覧!$A$4:$I$46,4,FALSE)</f>
        <v>HV1</v>
      </c>
      <c r="G95" s="12"/>
      <c r="H95" s="4">
        <v>41889</v>
      </c>
      <c r="I95" s="4">
        <v>41891</v>
      </c>
      <c r="J95" s="7">
        <v>0.5</v>
      </c>
      <c r="K95" s="6">
        <f t="shared" si="4"/>
        <v>3</v>
      </c>
      <c r="L95" s="9"/>
      <c r="M95" s="12">
        <f t="shared" si="5"/>
        <v>0</v>
      </c>
      <c r="N95" s="5"/>
    </row>
    <row r="96" spans="1:14" x14ac:dyDescent="0.15">
      <c r="A96" s="17">
        <v>93</v>
      </c>
      <c r="B96" s="4">
        <v>41873</v>
      </c>
      <c r="C96" s="17">
        <v>111</v>
      </c>
      <c r="D96" s="17" t="str">
        <f>VLOOKUP(C96,車種一覧!$A$4:$I$46,2,FALSE)</f>
        <v>タジック</v>
      </c>
      <c r="E96" s="17" t="str">
        <f>VLOOKUP(C96,車種一覧!$A$4:$I$46,3,FALSE)</f>
        <v>乗用車</v>
      </c>
      <c r="F96" s="17" t="str">
        <f>VLOOKUP(C96,車種一覧!$A$4:$I$46,4,FALSE)</f>
        <v>P5</v>
      </c>
      <c r="G96" s="17"/>
      <c r="H96" s="4">
        <v>41891</v>
      </c>
      <c r="I96" s="4">
        <v>41892</v>
      </c>
      <c r="J96" s="7">
        <v>0.66666666666666663</v>
      </c>
      <c r="K96" s="6">
        <f t="shared" si="4"/>
        <v>2</v>
      </c>
      <c r="L96" s="17"/>
      <c r="M96" s="12">
        <f t="shared" si="5"/>
        <v>0</v>
      </c>
      <c r="N96" s="5"/>
    </row>
    <row r="97" spans="1:13" x14ac:dyDescent="0.15">
      <c r="A97" s="17">
        <v>94</v>
      </c>
      <c r="B97" s="4">
        <v>41873</v>
      </c>
      <c r="C97" s="17">
        <v>402</v>
      </c>
      <c r="D97" s="17" t="str">
        <f>VLOOKUP(C97,車種一覧!$A$4:$I$46,2,FALSE)</f>
        <v>ユウシス</v>
      </c>
      <c r="E97" s="17" t="str">
        <f>VLOOKUP(C97,車種一覧!$A$4:$I$46,3,FALSE)</f>
        <v>ミニバン</v>
      </c>
      <c r="F97" s="17" t="str">
        <f>VLOOKUP(C97,車種一覧!$A$4:$I$46,4,FALSE)</f>
        <v>W1</v>
      </c>
      <c r="G97" s="17"/>
      <c r="H97" s="4">
        <v>41890</v>
      </c>
      <c r="I97" s="4">
        <v>41891</v>
      </c>
      <c r="J97" s="7">
        <v>0.41666666666666669</v>
      </c>
      <c r="K97" s="6">
        <f t="shared" si="4"/>
        <v>2</v>
      </c>
      <c r="L97" s="17"/>
      <c r="M97" s="12">
        <f t="shared" si="5"/>
        <v>0</v>
      </c>
    </row>
    <row r="98" spans="1:13" x14ac:dyDescent="0.15">
      <c r="A98" s="17">
        <v>95</v>
      </c>
      <c r="B98" s="4">
        <v>41874</v>
      </c>
      <c r="C98" s="17">
        <v>106</v>
      </c>
      <c r="D98" s="17" t="str">
        <f>VLOOKUP(C98,車種一覧!$A$4:$I$46,2,FALSE)</f>
        <v>ポンテ</v>
      </c>
      <c r="E98" s="17" t="str">
        <f>VLOOKUP(C98,車種一覧!$A$4:$I$46,3,FALSE)</f>
        <v>乗用車</v>
      </c>
      <c r="F98" s="17" t="str">
        <f>VLOOKUP(C98,車種一覧!$A$4:$I$46,4,FALSE)</f>
        <v>P2</v>
      </c>
      <c r="G98" s="17"/>
      <c r="H98" s="4">
        <v>41890</v>
      </c>
      <c r="I98" s="4">
        <v>41890</v>
      </c>
      <c r="J98" s="7">
        <v>0.66666666666666663</v>
      </c>
      <c r="K98" s="6">
        <f t="shared" si="4"/>
        <v>1</v>
      </c>
      <c r="L98" s="17"/>
      <c r="M98" s="12">
        <f t="shared" si="5"/>
        <v>0</v>
      </c>
    </row>
    <row r="99" spans="1:13" x14ac:dyDescent="0.15">
      <c r="A99" s="17">
        <v>96</v>
      </c>
      <c r="B99" s="4">
        <v>41874</v>
      </c>
      <c r="C99" s="17">
        <v>216</v>
      </c>
      <c r="D99" s="17" t="str">
        <f>VLOOKUP(C99,車種一覧!$A$4:$I$46,2,FALSE)</f>
        <v>マルファト</v>
      </c>
      <c r="E99" s="17" t="str">
        <f>VLOOKUP(C99,車種一覧!$A$4:$I$46,3,FALSE)</f>
        <v>ハイブリッド</v>
      </c>
      <c r="F99" s="17" t="str">
        <f>VLOOKUP(C99,車種一覧!$A$4:$I$46,4,FALSE)</f>
        <v>HW3</v>
      </c>
      <c r="G99" s="17"/>
      <c r="H99" s="4">
        <v>41890</v>
      </c>
      <c r="I99" s="4">
        <v>41892</v>
      </c>
      <c r="J99" s="7">
        <v>0.45833333333333331</v>
      </c>
      <c r="K99" s="6">
        <f t="shared" si="4"/>
        <v>3</v>
      </c>
      <c r="L99" s="17"/>
      <c r="M99" s="12">
        <f t="shared" si="5"/>
        <v>0</v>
      </c>
    </row>
    <row r="100" spans="1:13" x14ac:dyDescent="0.15">
      <c r="A100" s="17">
        <v>97</v>
      </c>
      <c r="B100" s="4">
        <v>41875</v>
      </c>
      <c r="C100" s="17">
        <v>206</v>
      </c>
      <c r="D100" s="17" t="str">
        <f>VLOOKUP(C100,車種一覧!$A$4:$I$46,2,FALSE)</f>
        <v>ビールドー</v>
      </c>
      <c r="E100" s="17" t="str">
        <f>VLOOKUP(C100,車種一覧!$A$4:$I$46,3,FALSE)</f>
        <v>ハイブリッド</v>
      </c>
      <c r="F100" s="17" t="str">
        <f>VLOOKUP(C100,車種一覧!$A$4:$I$46,4,FALSE)</f>
        <v>HV2</v>
      </c>
      <c r="G100" s="17"/>
      <c r="H100" s="4">
        <v>41891</v>
      </c>
      <c r="I100" s="4">
        <v>41893</v>
      </c>
      <c r="J100" s="7">
        <v>0.375</v>
      </c>
      <c r="K100" s="6">
        <f t="shared" ref="K100:K131" si="6">I100-H100+1</f>
        <v>3</v>
      </c>
      <c r="L100" s="17"/>
      <c r="M100" s="12">
        <f t="shared" ref="M100:M131" si="7">G100*K100*(1-L100)</f>
        <v>0</v>
      </c>
    </row>
    <row r="101" spans="1:13" x14ac:dyDescent="0.15">
      <c r="A101" s="17">
        <v>98</v>
      </c>
      <c r="B101" s="4">
        <v>41877</v>
      </c>
      <c r="C101" s="17">
        <v>209</v>
      </c>
      <c r="D101" s="17" t="str">
        <f>VLOOKUP(C101,車種一覧!$A$4:$I$46,2,FALSE)</f>
        <v>アムオHV</v>
      </c>
      <c r="E101" s="17" t="str">
        <f>VLOOKUP(C101,車種一覧!$A$4:$I$46,3,FALSE)</f>
        <v>ハイブリッド</v>
      </c>
      <c r="F101" s="17" t="str">
        <f>VLOOKUP(C101,車種一覧!$A$4:$I$46,4,FALSE)</f>
        <v>HV3</v>
      </c>
      <c r="G101" s="17"/>
      <c r="H101" s="4">
        <v>41877</v>
      </c>
      <c r="I101" s="4">
        <v>41880</v>
      </c>
      <c r="J101" s="7">
        <v>0.4375</v>
      </c>
      <c r="K101" s="6">
        <f t="shared" si="6"/>
        <v>4</v>
      </c>
      <c r="L101" s="17"/>
      <c r="M101" s="12">
        <f t="shared" si="7"/>
        <v>0</v>
      </c>
    </row>
    <row r="102" spans="1:13" x14ac:dyDescent="0.15">
      <c r="A102" s="17">
        <v>99</v>
      </c>
      <c r="B102" s="4">
        <v>41877</v>
      </c>
      <c r="C102" s="17">
        <v>202</v>
      </c>
      <c r="D102" s="17" t="str">
        <f>VLOOKUP(C102,車種一覧!$A$4:$I$46,2,FALSE)</f>
        <v>アクシコ</v>
      </c>
      <c r="E102" s="17" t="str">
        <f>VLOOKUP(C102,車種一覧!$A$4:$I$46,3,FALSE)</f>
        <v>ハイブリッド</v>
      </c>
      <c r="F102" s="17" t="str">
        <f>VLOOKUP(C102,車種一覧!$A$4:$I$46,4,FALSE)</f>
        <v>HV1</v>
      </c>
      <c r="G102" s="17"/>
      <c r="H102" s="4">
        <v>41879</v>
      </c>
      <c r="I102" s="4">
        <v>41883</v>
      </c>
      <c r="J102" s="7">
        <v>0.41666666666666669</v>
      </c>
      <c r="K102" s="6">
        <f t="shared" si="6"/>
        <v>5</v>
      </c>
      <c r="L102" s="17"/>
      <c r="M102" s="12">
        <f t="shared" si="7"/>
        <v>0</v>
      </c>
    </row>
    <row r="103" spans="1:13" x14ac:dyDescent="0.15">
      <c r="A103" s="17">
        <v>100</v>
      </c>
      <c r="B103" s="4">
        <v>41879</v>
      </c>
      <c r="C103" s="17">
        <v>213</v>
      </c>
      <c r="D103" s="17" t="str">
        <f>VLOOKUP(C103,車種一覧!$A$4:$I$46,2,FALSE)</f>
        <v>ノウキー</v>
      </c>
      <c r="E103" s="17" t="str">
        <f>VLOOKUP(C103,車種一覧!$A$4:$I$46,3,FALSE)</f>
        <v>ハイブリッド</v>
      </c>
      <c r="F103" s="17" t="str">
        <f>VLOOKUP(C103,車種一覧!$A$4:$I$46,4,FALSE)</f>
        <v>HW2</v>
      </c>
      <c r="G103" s="17"/>
      <c r="H103" s="4">
        <v>41909</v>
      </c>
      <c r="I103" s="4">
        <v>41911</v>
      </c>
      <c r="J103" s="7">
        <v>0.35416666666666669</v>
      </c>
      <c r="K103" s="6">
        <f t="shared" si="6"/>
        <v>3</v>
      </c>
      <c r="L103" s="17"/>
      <c r="M103" s="12">
        <f t="shared" si="7"/>
        <v>0</v>
      </c>
    </row>
    <row r="104" spans="1:13" x14ac:dyDescent="0.15">
      <c r="A104" s="17">
        <v>101</v>
      </c>
      <c r="B104" s="4">
        <v>41879</v>
      </c>
      <c r="C104" s="17">
        <v>107</v>
      </c>
      <c r="D104" s="17" t="str">
        <f>VLOOKUP(C104,車種一覧!$A$4:$I$46,2,FALSE)</f>
        <v>アイオン</v>
      </c>
      <c r="E104" s="17" t="str">
        <f>VLOOKUP(C104,車種一覧!$A$4:$I$46,3,FALSE)</f>
        <v>乗用車</v>
      </c>
      <c r="F104" s="17" t="str">
        <f>VLOOKUP(C104,車種一覧!$A$4:$I$46,4,FALSE)</f>
        <v>P3</v>
      </c>
      <c r="G104" s="17"/>
      <c r="H104" s="4">
        <v>41909</v>
      </c>
      <c r="I104" s="4">
        <v>41909</v>
      </c>
      <c r="J104" s="7">
        <v>0.45833333333333331</v>
      </c>
      <c r="K104" s="6">
        <f t="shared" si="6"/>
        <v>1</v>
      </c>
      <c r="L104" s="17"/>
      <c r="M104" s="12">
        <f t="shared" si="7"/>
        <v>0</v>
      </c>
    </row>
    <row r="105" spans="1:13" x14ac:dyDescent="0.15">
      <c r="A105" s="17">
        <v>102</v>
      </c>
      <c r="B105" s="4">
        <v>41879</v>
      </c>
      <c r="C105" s="17">
        <v>212</v>
      </c>
      <c r="D105" s="17" t="str">
        <f>VLOOKUP(C105,車種一覧!$A$4:$I$46,2,FALSE)</f>
        <v>プリチーWX</v>
      </c>
      <c r="E105" s="17" t="str">
        <f>VLOOKUP(C105,車種一覧!$A$4:$I$46,3,FALSE)</f>
        <v>ハイブリッド</v>
      </c>
      <c r="F105" s="17" t="str">
        <f>VLOOKUP(C105,車種一覧!$A$4:$I$46,4,FALSE)</f>
        <v>HW1</v>
      </c>
      <c r="G105" s="17"/>
      <c r="H105" s="4">
        <v>41896</v>
      </c>
      <c r="I105" s="4">
        <v>41896</v>
      </c>
      <c r="J105" s="7">
        <v>0.375</v>
      </c>
      <c r="K105" s="6">
        <f t="shared" si="6"/>
        <v>1</v>
      </c>
      <c r="L105" s="17"/>
      <c r="M105" s="12">
        <f t="shared" si="7"/>
        <v>0</v>
      </c>
    </row>
    <row r="106" spans="1:13" x14ac:dyDescent="0.15">
      <c r="A106" s="17">
        <v>103</v>
      </c>
      <c r="B106" s="4">
        <v>41881</v>
      </c>
      <c r="C106" s="17">
        <v>203</v>
      </c>
      <c r="D106" s="17" t="str">
        <f>VLOOKUP(C106,車種一覧!$A$4:$I$46,2,FALSE)</f>
        <v>プリチー1.5</v>
      </c>
      <c r="E106" s="17" t="str">
        <f>VLOOKUP(C106,車種一覧!$A$4:$I$46,3,FALSE)</f>
        <v>ハイブリッド</v>
      </c>
      <c r="F106" s="17" t="str">
        <f>VLOOKUP(C106,車種一覧!$A$4:$I$46,4,FALSE)</f>
        <v>HV1</v>
      </c>
      <c r="G106" s="17"/>
      <c r="H106" s="4">
        <v>41911</v>
      </c>
      <c r="I106" s="4">
        <v>41912</v>
      </c>
      <c r="J106" s="7">
        <v>0.4375</v>
      </c>
      <c r="K106" s="6">
        <f t="shared" si="6"/>
        <v>2</v>
      </c>
      <c r="L106" s="17"/>
      <c r="M106" s="12">
        <f t="shared" si="7"/>
        <v>0</v>
      </c>
    </row>
    <row r="107" spans="1:13" x14ac:dyDescent="0.15">
      <c r="A107" s="17">
        <v>104</v>
      </c>
      <c r="B107" s="4">
        <v>41881</v>
      </c>
      <c r="C107" s="17">
        <v>108</v>
      </c>
      <c r="D107" s="17" t="str">
        <f>VLOOKUP(C107,車種一覧!$A$4:$I$46,2,FALSE)</f>
        <v>プレオト</v>
      </c>
      <c r="E107" s="17" t="str">
        <f>VLOOKUP(C107,車種一覧!$A$4:$I$46,3,FALSE)</f>
        <v>乗用車</v>
      </c>
      <c r="F107" s="17" t="str">
        <f>VLOOKUP(C107,車種一覧!$A$4:$I$46,4,FALSE)</f>
        <v>P3</v>
      </c>
      <c r="G107" s="17"/>
      <c r="H107" s="4">
        <v>41906</v>
      </c>
      <c r="I107" s="4">
        <v>41906</v>
      </c>
      <c r="J107" s="7">
        <v>0.375</v>
      </c>
      <c r="K107" s="6">
        <f t="shared" si="6"/>
        <v>1</v>
      </c>
      <c r="L107" s="17"/>
      <c r="M107" s="12">
        <f t="shared" si="7"/>
        <v>0</v>
      </c>
    </row>
    <row r="108" spans="1:13" x14ac:dyDescent="0.15">
      <c r="A108" s="17">
        <v>105</v>
      </c>
      <c r="B108" s="4">
        <v>41882</v>
      </c>
      <c r="C108" s="17">
        <v>211</v>
      </c>
      <c r="D108" s="17" t="str">
        <f>VLOOKUP(C108,車種一覧!$A$4:$I$46,2,FALSE)</f>
        <v>アスリート</v>
      </c>
      <c r="E108" s="17" t="str">
        <f>VLOOKUP(C108,車種一覧!$A$4:$I$46,3,FALSE)</f>
        <v>ハイブリッド</v>
      </c>
      <c r="F108" s="17" t="str">
        <f>VLOOKUP(C108,車種一覧!$A$4:$I$46,4,FALSE)</f>
        <v>HV4</v>
      </c>
      <c r="G108" s="17"/>
      <c r="H108" s="4">
        <v>41907</v>
      </c>
      <c r="I108" s="4">
        <v>41907</v>
      </c>
      <c r="J108" s="7">
        <v>0.375</v>
      </c>
      <c r="K108" s="6">
        <f t="shared" si="6"/>
        <v>1</v>
      </c>
      <c r="L108" s="17"/>
      <c r="M108" s="12">
        <f t="shared" si="7"/>
        <v>0</v>
      </c>
    </row>
    <row r="109" spans="1:13" x14ac:dyDescent="0.15">
      <c r="A109" s="17">
        <v>106</v>
      </c>
      <c r="B109" s="4">
        <v>41883</v>
      </c>
      <c r="C109" s="17">
        <v>217</v>
      </c>
      <c r="D109" s="17" t="str">
        <f>VLOOKUP(C109,車種一覧!$A$4:$I$46,2,FALSE)</f>
        <v>ファイアー</v>
      </c>
      <c r="E109" s="17" t="str">
        <f>VLOOKUP(C109,車種一覧!$A$4:$I$46,3,FALSE)</f>
        <v>ハイブリッド</v>
      </c>
      <c r="F109" s="17" t="str">
        <f>VLOOKUP(C109,車種一覧!$A$4:$I$46,4,FALSE)</f>
        <v>HW3</v>
      </c>
      <c r="G109" s="17"/>
      <c r="H109" s="4">
        <v>41892</v>
      </c>
      <c r="I109" s="4">
        <v>41892</v>
      </c>
      <c r="J109" s="7">
        <v>0.4375</v>
      </c>
      <c r="K109" s="6">
        <f t="shared" si="6"/>
        <v>1</v>
      </c>
      <c r="L109" s="17"/>
      <c r="M109" s="12">
        <f t="shared" si="7"/>
        <v>0</v>
      </c>
    </row>
    <row r="110" spans="1:13" x14ac:dyDescent="0.15">
      <c r="A110" s="17">
        <v>107</v>
      </c>
      <c r="B110" s="4">
        <v>41883</v>
      </c>
      <c r="C110" s="17">
        <v>216</v>
      </c>
      <c r="D110" s="17" t="str">
        <f>VLOOKUP(C110,車種一覧!$A$4:$I$46,2,FALSE)</f>
        <v>マルファト</v>
      </c>
      <c r="E110" s="17" t="str">
        <f>VLOOKUP(C110,車種一覧!$A$4:$I$46,3,FALSE)</f>
        <v>ハイブリッド</v>
      </c>
      <c r="F110" s="17" t="str">
        <f>VLOOKUP(C110,車種一覧!$A$4:$I$46,4,FALSE)</f>
        <v>HW3</v>
      </c>
      <c r="G110" s="17"/>
      <c r="H110" s="4">
        <v>41908</v>
      </c>
      <c r="I110" s="4">
        <v>41909</v>
      </c>
      <c r="J110" s="7">
        <v>0.45833333333333331</v>
      </c>
      <c r="K110" s="6">
        <f t="shared" si="6"/>
        <v>2</v>
      </c>
      <c r="L110" s="17"/>
      <c r="M110" s="12">
        <f t="shared" si="7"/>
        <v>0</v>
      </c>
    </row>
    <row r="111" spans="1:13" x14ac:dyDescent="0.15">
      <c r="A111" s="17">
        <v>108</v>
      </c>
      <c r="B111" s="4">
        <v>41883</v>
      </c>
      <c r="C111" s="17">
        <v>605</v>
      </c>
      <c r="D111" s="17" t="str">
        <f>VLOOKUP(C111,車種一覧!$A$4:$I$46,2,FALSE)</f>
        <v>レックウ</v>
      </c>
      <c r="E111" s="17" t="str">
        <f>VLOOKUP(C111,車種一覧!$A$4:$I$46,3,FALSE)</f>
        <v>輸入車</v>
      </c>
      <c r="F111" s="17" t="str">
        <f>VLOOKUP(C111,車種一覧!$A$4:$I$46,4,FALSE)</f>
        <v>G2</v>
      </c>
      <c r="G111" s="17"/>
      <c r="H111" s="4">
        <v>41883</v>
      </c>
      <c r="I111" s="4">
        <v>41886</v>
      </c>
      <c r="J111" s="7">
        <v>0.66666666666666663</v>
      </c>
      <c r="K111" s="6">
        <f t="shared" si="6"/>
        <v>4</v>
      </c>
      <c r="L111" s="17"/>
      <c r="M111" s="12">
        <f t="shared" si="7"/>
        <v>0</v>
      </c>
    </row>
    <row r="112" spans="1:13" x14ac:dyDescent="0.15">
      <c r="A112" s="17">
        <v>109</v>
      </c>
      <c r="B112" s="4">
        <v>41884</v>
      </c>
      <c r="C112" s="17">
        <v>201</v>
      </c>
      <c r="D112" s="17" t="str">
        <f>VLOOKUP(C112,車種一覧!$A$4:$I$46,2,FALSE)</f>
        <v>タクカ</v>
      </c>
      <c r="E112" s="17" t="str">
        <f>VLOOKUP(C112,車種一覧!$A$4:$I$46,3,FALSE)</f>
        <v>ハイブリッド</v>
      </c>
      <c r="F112" s="17" t="str">
        <f>VLOOKUP(C112,車種一覧!$A$4:$I$46,4,FALSE)</f>
        <v>HV1</v>
      </c>
      <c r="G112" s="17"/>
      <c r="H112" s="4">
        <v>41886</v>
      </c>
      <c r="I112" s="4">
        <v>41888</v>
      </c>
      <c r="J112" s="7">
        <v>0.41666666666666669</v>
      </c>
      <c r="K112" s="6">
        <f t="shared" si="6"/>
        <v>3</v>
      </c>
      <c r="L112" s="17"/>
      <c r="M112" s="12">
        <f t="shared" si="7"/>
        <v>0</v>
      </c>
    </row>
    <row r="113" spans="1:13" x14ac:dyDescent="0.15">
      <c r="A113" s="17">
        <v>110</v>
      </c>
      <c r="B113" s="4">
        <v>41885</v>
      </c>
      <c r="C113" s="17">
        <v>217</v>
      </c>
      <c r="D113" s="17" t="str">
        <f>VLOOKUP(C113,車種一覧!$A$4:$I$46,2,FALSE)</f>
        <v>ファイアー</v>
      </c>
      <c r="E113" s="17" t="str">
        <f>VLOOKUP(C113,車種一覧!$A$4:$I$46,3,FALSE)</f>
        <v>ハイブリッド</v>
      </c>
      <c r="F113" s="17" t="str">
        <f>VLOOKUP(C113,車種一覧!$A$4:$I$46,4,FALSE)</f>
        <v>HW3</v>
      </c>
      <c r="G113" s="17"/>
      <c r="H113" s="4">
        <v>41893</v>
      </c>
      <c r="I113" s="4">
        <v>41894</v>
      </c>
      <c r="J113" s="7">
        <v>0.72916666666666663</v>
      </c>
      <c r="K113" s="6">
        <f t="shared" si="6"/>
        <v>2</v>
      </c>
      <c r="L113" s="17"/>
      <c r="M113" s="12">
        <f t="shared" si="7"/>
        <v>0</v>
      </c>
    </row>
    <row r="114" spans="1:13" x14ac:dyDescent="0.15">
      <c r="A114" s="17">
        <v>111</v>
      </c>
      <c r="B114" s="4">
        <v>41886</v>
      </c>
      <c r="C114" s="17">
        <v>210</v>
      </c>
      <c r="D114" s="17" t="str">
        <f>VLOOKUP(C114,車種一覧!$A$4:$I$46,2,FALSE)</f>
        <v>ブラウト</v>
      </c>
      <c r="E114" s="17" t="str">
        <f>VLOOKUP(C114,車種一覧!$A$4:$I$46,3,FALSE)</f>
        <v>ハイブリッド</v>
      </c>
      <c r="F114" s="17" t="str">
        <f>VLOOKUP(C114,車種一覧!$A$4:$I$46,4,FALSE)</f>
        <v>HV4</v>
      </c>
      <c r="G114" s="17"/>
      <c r="H114" s="4">
        <v>41900</v>
      </c>
      <c r="I114" s="4">
        <v>41901</v>
      </c>
      <c r="J114" s="7">
        <v>0.66666666666666663</v>
      </c>
      <c r="K114" s="6">
        <f t="shared" si="6"/>
        <v>2</v>
      </c>
      <c r="L114" s="17"/>
      <c r="M114" s="12">
        <f t="shared" si="7"/>
        <v>0</v>
      </c>
    </row>
    <row r="115" spans="1:13" x14ac:dyDescent="0.15">
      <c r="A115" s="17">
        <v>112</v>
      </c>
      <c r="B115" s="4">
        <v>41886</v>
      </c>
      <c r="C115" s="17">
        <v>401</v>
      </c>
      <c r="D115" s="17" t="str">
        <f>VLOOKUP(C115,車種一覧!$A$4:$I$46,2,FALSE)</f>
        <v>エッスウ</v>
      </c>
      <c r="E115" s="17" t="str">
        <f>VLOOKUP(C115,車種一覧!$A$4:$I$46,3,FALSE)</f>
        <v>ミニバン</v>
      </c>
      <c r="F115" s="17" t="str">
        <f>VLOOKUP(C115,車種一覧!$A$4:$I$46,4,FALSE)</f>
        <v>W1</v>
      </c>
      <c r="G115" s="17"/>
      <c r="H115" s="4">
        <v>41912</v>
      </c>
      <c r="I115" s="4">
        <v>41914</v>
      </c>
      <c r="J115" s="7">
        <v>0.41666666666666669</v>
      </c>
      <c r="K115" s="6">
        <f t="shared" si="6"/>
        <v>3</v>
      </c>
      <c r="L115" s="17"/>
      <c r="M115" s="12">
        <f t="shared" si="7"/>
        <v>0</v>
      </c>
    </row>
    <row r="116" spans="1:13" x14ac:dyDescent="0.15">
      <c r="A116" s="17">
        <v>113</v>
      </c>
      <c r="B116" s="4">
        <v>41890</v>
      </c>
      <c r="C116" s="17">
        <v>216</v>
      </c>
      <c r="D116" s="17" t="str">
        <f>VLOOKUP(C116,車種一覧!$A$4:$I$46,2,FALSE)</f>
        <v>マルファト</v>
      </c>
      <c r="E116" s="17" t="str">
        <f>VLOOKUP(C116,車種一覧!$A$4:$I$46,3,FALSE)</f>
        <v>ハイブリッド</v>
      </c>
      <c r="F116" s="17" t="str">
        <f>VLOOKUP(C116,車種一覧!$A$4:$I$46,4,FALSE)</f>
        <v>HW3</v>
      </c>
      <c r="G116" s="17"/>
      <c r="H116" s="4">
        <v>41907</v>
      </c>
      <c r="I116" s="4">
        <v>41908</v>
      </c>
      <c r="J116" s="7">
        <v>0.33333333333333331</v>
      </c>
      <c r="K116" s="6">
        <f t="shared" si="6"/>
        <v>2</v>
      </c>
      <c r="L116" s="17"/>
      <c r="M116" s="12">
        <f t="shared" si="7"/>
        <v>0</v>
      </c>
    </row>
    <row r="117" spans="1:13" x14ac:dyDescent="0.15">
      <c r="A117" s="17">
        <v>114</v>
      </c>
      <c r="B117" s="4">
        <v>41891</v>
      </c>
      <c r="C117" s="17">
        <v>204</v>
      </c>
      <c r="D117" s="17" t="str">
        <f>VLOOKUP(C117,車種一覧!$A$4:$I$46,2,FALSE)</f>
        <v>プリチー1.8</v>
      </c>
      <c r="E117" s="17" t="str">
        <f>VLOOKUP(C117,車種一覧!$A$4:$I$46,3,FALSE)</f>
        <v>ハイブリッド</v>
      </c>
      <c r="F117" s="17" t="str">
        <f>VLOOKUP(C117,車種一覧!$A$4:$I$46,4,FALSE)</f>
        <v>HV2</v>
      </c>
      <c r="G117" s="17"/>
      <c r="H117" s="4">
        <v>41902</v>
      </c>
      <c r="I117" s="4">
        <v>41905</v>
      </c>
      <c r="J117" s="7">
        <v>0.41666666666666669</v>
      </c>
      <c r="K117" s="6">
        <f t="shared" si="6"/>
        <v>4</v>
      </c>
      <c r="L117" s="17"/>
      <c r="M117" s="12">
        <f t="shared" si="7"/>
        <v>0</v>
      </c>
    </row>
    <row r="118" spans="1:13" x14ac:dyDescent="0.15">
      <c r="A118" s="17">
        <v>115</v>
      </c>
      <c r="B118" s="4">
        <v>41892</v>
      </c>
      <c r="C118" s="17">
        <v>201</v>
      </c>
      <c r="D118" s="17" t="str">
        <f>VLOOKUP(C118,車種一覧!$A$4:$I$46,2,FALSE)</f>
        <v>タクカ</v>
      </c>
      <c r="E118" s="17" t="str">
        <f>VLOOKUP(C118,車種一覧!$A$4:$I$46,3,FALSE)</f>
        <v>ハイブリッド</v>
      </c>
      <c r="F118" s="17" t="str">
        <f>VLOOKUP(C118,車種一覧!$A$4:$I$46,4,FALSE)</f>
        <v>HV1</v>
      </c>
      <c r="G118" s="17"/>
      <c r="H118" s="4">
        <v>41908</v>
      </c>
      <c r="I118" s="4">
        <v>41911</v>
      </c>
      <c r="J118" s="7">
        <v>0.41666666666666669</v>
      </c>
      <c r="K118" s="6">
        <f t="shared" si="6"/>
        <v>4</v>
      </c>
      <c r="L118" s="17"/>
      <c r="M118" s="12">
        <f t="shared" si="7"/>
        <v>0</v>
      </c>
    </row>
    <row r="119" spans="1:13" x14ac:dyDescent="0.15">
      <c r="A119" s="17">
        <v>116</v>
      </c>
      <c r="B119" s="4">
        <v>41894</v>
      </c>
      <c r="C119" s="17">
        <v>205</v>
      </c>
      <c r="D119" s="17" t="str">
        <f>VLOOKUP(C119,車種一覧!$A$4:$I$46,2,FALSE)</f>
        <v>プリチー</v>
      </c>
      <c r="E119" s="17" t="str">
        <f>VLOOKUP(C119,車種一覧!$A$4:$I$46,3,FALSE)</f>
        <v>ハイブリッド</v>
      </c>
      <c r="F119" s="17" t="str">
        <f>VLOOKUP(C119,車種一覧!$A$4:$I$46,4,FALSE)</f>
        <v>HV2</v>
      </c>
      <c r="G119" s="17"/>
      <c r="H119" s="4">
        <v>41901</v>
      </c>
      <c r="I119" s="4">
        <v>41903</v>
      </c>
      <c r="J119" s="7">
        <v>0.79166666666666663</v>
      </c>
      <c r="K119" s="6">
        <f t="shared" si="6"/>
        <v>3</v>
      </c>
      <c r="L119" s="17"/>
      <c r="M119" s="12">
        <f t="shared" si="7"/>
        <v>0</v>
      </c>
    </row>
    <row r="120" spans="1:13" x14ac:dyDescent="0.15">
      <c r="A120" s="17">
        <v>117</v>
      </c>
      <c r="B120" s="4">
        <v>41896</v>
      </c>
      <c r="C120" s="17">
        <v>404</v>
      </c>
      <c r="D120" s="17" t="str">
        <f>VLOOKUP(C120,車種一覧!$A$4:$I$46,2,FALSE)</f>
        <v>ボクサー</v>
      </c>
      <c r="E120" s="17" t="str">
        <f>VLOOKUP(C120,車種一覧!$A$4:$I$46,3,FALSE)</f>
        <v>ミニバン</v>
      </c>
      <c r="F120" s="17" t="str">
        <f>VLOOKUP(C120,車種一覧!$A$4:$I$46,4,FALSE)</f>
        <v>W2</v>
      </c>
      <c r="G120" s="17"/>
      <c r="H120" s="4">
        <v>41925</v>
      </c>
      <c r="I120" s="4">
        <v>41929</v>
      </c>
      <c r="J120" s="7">
        <v>0.39583333333333331</v>
      </c>
      <c r="K120" s="6">
        <f t="shared" si="6"/>
        <v>5</v>
      </c>
      <c r="L120" s="17"/>
      <c r="M120" s="12">
        <f t="shared" si="7"/>
        <v>0</v>
      </c>
    </row>
    <row r="121" spans="1:13" x14ac:dyDescent="0.15">
      <c r="A121" s="17">
        <v>118</v>
      </c>
      <c r="B121" s="4">
        <v>41896</v>
      </c>
      <c r="C121" s="17">
        <v>404</v>
      </c>
      <c r="D121" s="17" t="str">
        <f>VLOOKUP(C121,車種一覧!$A$4:$I$46,2,FALSE)</f>
        <v>ボクサー</v>
      </c>
      <c r="E121" s="17" t="str">
        <f>VLOOKUP(C121,車種一覧!$A$4:$I$46,3,FALSE)</f>
        <v>ミニバン</v>
      </c>
      <c r="F121" s="17" t="str">
        <f>VLOOKUP(C121,車種一覧!$A$4:$I$46,4,FALSE)</f>
        <v>W2</v>
      </c>
      <c r="G121" s="17"/>
      <c r="H121" s="4">
        <v>41914</v>
      </c>
      <c r="I121" s="4">
        <v>41918</v>
      </c>
      <c r="J121" s="7">
        <v>0.375</v>
      </c>
      <c r="K121" s="6">
        <f t="shared" si="6"/>
        <v>5</v>
      </c>
      <c r="L121" s="17"/>
      <c r="M121" s="12">
        <f t="shared" si="7"/>
        <v>0</v>
      </c>
    </row>
    <row r="122" spans="1:13" x14ac:dyDescent="0.15">
      <c r="A122" s="17">
        <v>119</v>
      </c>
      <c r="B122" s="4">
        <v>41896</v>
      </c>
      <c r="C122" s="17">
        <v>201</v>
      </c>
      <c r="D122" s="17" t="str">
        <f>VLOOKUP(C122,車種一覧!$A$4:$I$46,2,FALSE)</f>
        <v>タクカ</v>
      </c>
      <c r="E122" s="17" t="str">
        <f>VLOOKUP(C122,車種一覧!$A$4:$I$46,3,FALSE)</f>
        <v>ハイブリッド</v>
      </c>
      <c r="F122" s="17" t="str">
        <f>VLOOKUP(C122,車種一覧!$A$4:$I$46,4,FALSE)</f>
        <v>HV1</v>
      </c>
      <c r="G122" s="17"/>
      <c r="H122" s="4">
        <v>41923</v>
      </c>
      <c r="I122" s="4">
        <v>41924</v>
      </c>
      <c r="J122" s="7">
        <v>0.45833333333333331</v>
      </c>
      <c r="K122" s="6">
        <f t="shared" si="6"/>
        <v>2</v>
      </c>
      <c r="L122" s="17"/>
      <c r="M122" s="12">
        <f t="shared" si="7"/>
        <v>0</v>
      </c>
    </row>
    <row r="123" spans="1:13" x14ac:dyDescent="0.15">
      <c r="A123" s="17">
        <v>120</v>
      </c>
      <c r="B123" s="4">
        <v>41896</v>
      </c>
      <c r="C123" s="17">
        <v>201</v>
      </c>
      <c r="D123" s="17" t="str">
        <f>VLOOKUP(C123,車種一覧!$A$4:$I$46,2,FALSE)</f>
        <v>タクカ</v>
      </c>
      <c r="E123" s="17" t="str">
        <f>VLOOKUP(C123,車種一覧!$A$4:$I$46,3,FALSE)</f>
        <v>ハイブリッド</v>
      </c>
      <c r="F123" s="17" t="str">
        <f>VLOOKUP(C123,車種一覧!$A$4:$I$46,4,FALSE)</f>
        <v>HV1</v>
      </c>
      <c r="G123" s="17"/>
      <c r="H123" s="4">
        <v>41914</v>
      </c>
      <c r="I123" s="4">
        <v>41915</v>
      </c>
      <c r="J123" s="7">
        <v>0.54166666666666663</v>
      </c>
      <c r="K123" s="6">
        <f t="shared" si="6"/>
        <v>2</v>
      </c>
      <c r="L123" s="17"/>
      <c r="M123" s="12">
        <f t="shared" si="7"/>
        <v>0</v>
      </c>
    </row>
    <row r="124" spans="1:13" x14ac:dyDescent="0.15">
      <c r="A124" s="17">
        <v>121</v>
      </c>
      <c r="B124" s="4">
        <v>41897</v>
      </c>
      <c r="C124" s="17">
        <v>601</v>
      </c>
      <c r="D124" s="17" t="str">
        <f>VLOOKUP(C124,車種一覧!$A$4:$I$46,2,FALSE)</f>
        <v>オハマー</v>
      </c>
      <c r="E124" s="17" t="str">
        <f>VLOOKUP(C124,車種一覧!$A$4:$I$46,3,FALSE)</f>
        <v>輸入車</v>
      </c>
      <c r="F124" s="17" t="str">
        <f>VLOOKUP(C124,車種一覧!$A$4:$I$46,4,FALSE)</f>
        <v>G1</v>
      </c>
      <c r="G124" s="17"/>
      <c r="H124" s="4">
        <v>41905</v>
      </c>
      <c r="I124" s="4">
        <v>41905</v>
      </c>
      <c r="J124" s="7">
        <v>0.4375</v>
      </c>
      <c r="K124" s="6">
        <f t="shared" si="6"/>
        <v>1</v>
      </c>
      <c r="L124" s="17"/>
      <c r="M124" s="12">
        <f t="shared" si="7"/>
        <v>0</v>
      </c>
    </row>
    <row r="125" spans="1:13" x14ac:dyDescent="0.15">
      <c r="A125" s="17">
        <v>122</v>
      </c>
      <c r="B125" s="4">
        <v>41897</v>
      </c>
      <c r="C125" s="17">
        <v>211</v>
      </c>
      <c r="D125" s="17" t="str">
        <f>VLOOKUP(C125,車種一覧!$A$4:$I$46,2,FALSE)</f>
        <v>アスリート</v>
      </c>
      <c r="E125" s="17" t="str">
        <f>VLOOKUP(C125,車種一覧!$A$4:$I$46,3,FALSE)</f>
        <v>ハイブリッド</v>
      </c>
      <c r="F125" s="17" t="str">
        <f>VLOOKUP(C125,車種一覧!$A$4:$I$46,4,FALSE)</f>
        <v>HV4</v>
      </c>
      <c r="G125" s="17"/>
      <c r="H125" s="4">
        <v>41908</v>
      </c>
      <c r="I125" s="4">
        <v>41908</v>
      </c>
      <c r="J125" s="7">
        <v>0.45833333333333331</v>
      </c>
      <c r="K125" s="6">
        <f t="shared" si="6"/>
        <v>1</v>
      </c>
      <c r="L125" s="17"/>
      <c r="M125" s="12">
        <f t="shared" si="7"/>
        <v>0</v>
      </c>
    </row>
    <row r="126" spans="1:13" x14ac:dyDescent="0.15">
      <c r="A126" s="17">
        <v>123</v>
      </c>
      <c r="B126" s="4">
        <v>41897</v>
      </c>
      <c r="C126" s="17">
        <v>217</v>
      </c>
      <c r="D126" s="17" t="str">
        <f>VLOOKUP(C126,車種一覧!$A$4:$I$46,2,FALSE)</f>
        <v>ファイアー</v>
      </c>
      <c r="E126" s="17" t="str">
        <f>VLOOKUP(C126,車種一覧!$A$4:$I$46,3,FALSE)</f>
        <v>ハイブリッド</v>
      </c>
      <c r="F126" s="17" t="str">
        <f>VLOOKUP(C126,車種一覧!$A$4:$I$46,4,FALSE)</f>
        <v>HW3</v>
      </c>
      <c r="G126" s="17"/>
      <c r="H126" s="4">
        <v>41912</v>
      </c>
      <c r="I126" s="4">
        <v>41915</v>
      </c>
      <c r="J126" s="7">
        <v>0.45833333333333331</v>
      </c>
      <c r="K126" s="6">
        <f t="shared" si="6"/>
        <v>4</v>
      </c>
      <c r="L126" s="17"/>
      <c r="M126" s="12">
        <f t="shared" si="7"/>
        <v>0</v>
      </c>
    </row>
    <row r="127" spans="1:13" x14ac:dyDescent="0.15">
      <c r="A127" s="17">
        <v>124</v>
      </c>
      <c r="B127" s="4">
        <v>41897</v>
      </c>
      <c r="C127" s="17">
        <v>101</v>
      </c>
      <c r="D127" s="17" t="str">
        <f>VLOOKUP(C127,車種一覧!$A$4:$I$46,2,FALSE)</f>
        <v>ベッツ</v>
      </c>
      <c r="E127" s="17" t="str">
        <f>VLOOKUP(C127,車種一覧!$A$4:$I$46,3,FALSE)</f>
        <v>乗用車</v>
      </c>
      <c r="F127" s="17" t="str">
        <f>VLOOKUP(C127,車種一覧!$A$4:$I$46,4,FALSE)</f>
        <v>P1</v>
      </c>
      <c r="G127" s="17"/>
      <c r="H127" s="4">
        <v>41909</v>
      </c>
      <c r="I127" s="4">
        <v>41911</v>
      </c>
      <c r="J127" s="7">
        <v>0.4375</v>
      </c>
      <c r="K127" s="6">
        <f t="shared" si="6"/>
        <v>3</v>
      </c>
      <c r="L127" s="17"/>
      <c r="M127" s="12">
        <f t="shared" si="7"/>
        <v>0</v>
      </c>
    </row>
    <row r="128" spans="1:13" x14ac:dyDescent="0.15">
      <c r="A128" s="17">
        <v>125</v>
      </c>
      <c r="B128" s="4">
        <v>41898</v>
      </c>
      <c r="C128" s="17">
        <v>206</v>
      </c>
      <c r="D128" s="17" t="str">
        <f>VLOOKUP(C128,車種一覧!$A$4:$I$46,2,FALSE)</f>
        <v>ビールドー</v>
      </c>
      <c r="E128" s="17" t="str">
        <f>VLOOKUP(C128,車種一覧!$A$4:$I$46,3,FALSE)</f>
        <v>ハイブリッド</v>
      </c>
      <c r="F128" s="17" t="str">
        <f>VLOOKUP(C128,車種一覧!$A$4:$I$46,4,FALSE)</f>
        <v>HV2</v>
      </c>
      <c r="G128" s="17"/>
      <c r="H128" s="4">
        <v>41902</v>
      </c>
      <c r="I128" s="4">
        <v>41904</v>
      </c>
      <c r="J128" s="7">
        <v>0.4375</v>
      </c>
      <c r="K128" s="6">
        <f t="shared" si="6"/>
        <v>3</v>
      </c>
      <c r="L128" s="17"/>
      <c r="M128" s="12">
        <f t="shared" si="7"/>
        <v>0</v>
      </c>
    </row>
    <row r="129" spans="1:13" x14ac:dyDescent="0.15">
      <c r="A129" s="17">
        <v>126</v>
      </c>
      <c r="B129" s="4">
        <v>41898</v>
      </c>
      <c r="C129" s="17">
        <v>214</v>
      </c>
      <c r="D129" s="17" t="str">
        <f>VLOOKUP(C129,車種一覧!$A$4:$I$46,2,FALSE)</f>
        <v>ボクサー</v>
      </c>
      <c r="E129" s="17" t="str">
        <f>VLOOKUP(C129,車種一覧!$A$4:$I$46,3,FALSE)</f>
        <v>ハイブリッド</v>
      </c>
      <c r="F129" s="17" t="str">
        <f>VLOOKUP(C129,車種一覧!$A$4:$I$46,4,FALSE)</f>
        <v>HW2</v>
      </c>
      <c r="G129" s="17"/>
      <c r="H129" s="4">
        <v>41901</v>
      </c>
      <c r="I129" s="4">
        <v>41901</v>
      </c>
      <c r="J129" s="7">
        <v>0.35416666666666669</v>
      </c>
      <c r="K129" s="6">
        <f t="shared" si="6"/>
        <v>1</v>
      </c>
      <c r="L129" s="17"/>
      <c r="M129" s="12">
        <f t="shared" si="7"/>
        <v>0</v>
      </c>
    </row>
    <row r="130" spans="1:13" x14ac:dyDescent="0.15">
      <c r="A130" s="17">
        <v>127</v>
      </c>
      <c r="B130" s="4">
        <v>41899</v>
      </c>
      <c r="C130" s="17">
        <v>502</v>
      </c>
      <c r="D130" s="17" t="str">
        <f>VLOOKUP(C130,車種一覧!$A$4:$I$46,2,FALSE)</f>
        <v>ポラガ</v>
      </c>
      <c r="E130" s="17" t="str">
        <f>VLOOKUP(C130,車種一覧!$A$4:$I$46,3,FALSE)</f>
        <v>RV</v>
      </c>
      <c r="F130" s="17" t="str">
        <f>VLOOKUP(C130,車種一覧!$A$4:$I$46,4,FALSE)</f>
        <v>RV2</v>
      </c>
      <c r="G130" s="17"/>
      <c r="H130" s="4">
        <v>41916</v>
      </c>
      <c r="I130" s="4">
        <v>41919</v>
      </c>
      <c r="J130" s="7">
        <v>0.41666666666666669</v>
      </c>
      <c r="K130" s="6">
        <f t="shared" si="6"/>
        <v>4</v>
      </c>
      <c r="L130" s="17"/>
      <c r="M130" s="12">
        <f t="shared" si="7"/>
        <v>0</v>
      </c>
    </row>
    <row r="131" spans="1:13" x14ac:dyDescent="0.15">
      <c r="A131" s="17">
        <v>128</v>
      </c>
      <c r="B131" s="4">
        <v>41899</v>
      </c>
      <c r="C131" s="17">
        <v>203</v>
      </c>
      <c r="D131" s="17" t="str">
        <f>VLOOKUP(C131,車種一覧!$A$4:$I$46,2,FALSE)</f>
        <v>プリチー1.5</v>
      </c>
      <c r="E131" s="17" t="str">
        <f>VLOOKUP(C131,車種一覧!$A$4:$I$46,3,FALSE)</f>
        <v>ハイブリッド</v>
      </c>
      <c r="F131" s="17" t="str">
        <f>VLOOKUP(C131,車種一覧!$A$4:$I$46,4,FALSE)</f>
        <v>HV1</v>
      </c>
      <c r="G131" s="17"/>
      <c r="H131" s="4">
        <v>41928</v>
      </c>
      <c r="I131" s="4">
        <v>41929</v>
      </c>
      <c r="J131" s="7">
        <v>0.41666666666666669</v>
      </c>
      <c r="K131" s="6">
        <f t="shared" si="6"/>
        <v>2</v>
      </c>
      <c r="L131" s="17"/>
      <c r="M131" s="12">
        <f t="shared" si="7"/>
        <v>0</v>
      </c>
    </row>
    <row r="132" spans="1:13" x14ac:dyDescent="0.15">
      <c r="A132" s="17">
        <v>129</v>
      </c>
      <c r="B132" s="4">
        <v>41901</v>
      </c>
      <c r="C132" s="17">
        <v>603</v>
      </c>
      <c r="D132" s="17" t="str">
        <f>VLOOKUP(C132,車種一覧!$A$4:$I$46,2,FALSE)</f>
        <v>アルファロ</v>
      </c>
      <c r="E132" s="17" t="str">
        <f>VLOOKUP(C132,車種一覧!$A$4:$I$46,3,FALSE)</f>
        <v>輸入車</v>
      </c>
      <c r="F132" s="17" t="str">
        <f>VLOOKUP(C132,車種一覧!$A$4:$I$46,4,FALSE)</f>
        <v>G1</v>
      </c>
      <c r="G132" s="17"/>
      <c r="H132" s="4">
        <v>41907</v>
      </c>
      <c r="I132" s="4">
        <v>41907</v>
      </c>
      <c r="J132" s="7">
        <v>0.79166666666666663</v>
      </c>
      <c r="K132" s="6">
        <f t="shared" ref="K132:K144" si="8">I132-H132+1</f>
        <v>1</v>
      </c>
      <c r="L132" s="17"/>
      <c r="M132" s="12">
        <f t="shared" ref="M132:M144" si="9">G132*K132*(1-L132)</f>
        <v>0</v>
      </c>
    </row>
    <row r="133" spans="1:13" x14ac:dyDescent="0.15">
      <c r="A133" s="17">
        <v>130</v>
      </c>
      <c r="B133" s="4">
        <v>41901</v>
      </c>
      <c r="C133" s="17">
        <v>503</v>
      </c>
      <c r="D133" s="17" t="str">
        <f>VLOOKUP(C133,車種一覧!$A$4:$I$46,2,FALSE)</f>
        <v>ガードバン</v>
      </c>
      <c r="E133" s="17" t="str">
        <f>VLOOKUP(C133,車種一覧!$A$4:$I$46,3,FALSE)</f>
        <v>RV</v>
      </c>
      <c r="F133" s="17" t="str">
        <f>VLOOKUP(C133,車種一覧!$A$4:$I$46,4,FALSE)</f>
        <v>RV2</v>
      </c>
      <c r="G133" s="17"/>
      <c r="H133" s="4">
        <v>41917</v>
      </c>
      <c r="I133" s="4">
        <v>41919</v>
      </c>
      <c r="J133" s="7">
        <v>0.45833333333333331</v>
      </c>
      <c r="K133" s="6">
        <f t="shared" si="8"/>
        <v>3</v>
      </c>
      <c r="L133" s="17"/>
      <c r="M133" s="12">
        <f t="shared" si="9"/>
        <v>0</v>
      </c>
    </row>
    <row r="134" spans="1:13" x14ac:dyDescent="0.15">
      <c r="A134" s="17">
        <v>131</v>
      </c>
      <c r="B134" s="4">
        <v>41902</v>
      </c>
      <c r="C134" s="17">
        <v>210</v>
      </c>
      <c r="D134" s="17" t="str">
        <f>VLOOKUP(C134,車種一覧!$A$4:$I$46,2,FALSE)</f>
        <v>ブラウト</v>
      </c>
      <c r="E134" s="17" t="str">
        <f>VLOOKUP(C134,車種一覧!$A$4:$I$46,3,FALSE)</f>
        <v>ハイブリッド</v>
      </c>
      <c r="F134" s="17" t="str">
        <f>VLOOKUP(C134,車種一覧!$A$4:$I$46,4,FALSE)</f>
        <v>HV4</v>
      </c>
      <c r="G134" s="17"/>
      <c r="H134" s="4">
        <v>41912</v>
      </c>
      <c r="I134" s="4">
        <v>41914</v>
      </c>
      <c r="J134" s="7">
        <v>0.33333333333333331</v>
      </c>
      <c r="K134" s="6">
        <f t="shared" si="8"/>
        <v>3</v>
      </c>
      <c r="L134" s="17"/>
      <c r="M134" s="12">
        <f t="shared" si="9"/>
        <v>0</v>
      </c>
    </row>
    <row r="135" spans="1:13" x14ac:dyDescent="0.15">
      <c r="A135" s="17">
        <v>132</v>
      </c>
      <c r="B135" s="4">
        <v>41902</v>
      </c>
      <c r="C135" s="17">
        <v>212</v>
      </c>
      <c r="D135" s="17" t="str">
        <f>VLOOKUP(C135,車種一覧!$A$4:$I$46,2,FALSE)</f>
        <v>プリチーWX</v>
      </c>
      <c r="E135" s="17" t="str">
        <f>VLOOKUP(C135,車種一覧!$A$4:$I$46,3,FALSE)</f>
        <v>ハイブリッド</v>
      </c>
      <c r="F135" s="17" t="str">
        <f>VLOOKUP(C135,車種一覧!$A$4:$I$46,4,FALSE)</f>
        <v>HW1</v>
      </c>
      <c r="G135" s="17"/>
      <c r="H135" s="4">
        <v>41907</v>
      </c>
      <c r="I135" s="4">
        <v>41908</v>
      </c>
      <c r="J135" s="7">
        <v>0.33333333333333331</v>
      </c>
      <c r="K135" s="6">
        <f t="shared" si="8"/>
        <v>2</v>
      </c>
      <c r="L135" s="17"/>
      <c r="M135" s="12">
        <f t="shared" si="9"/>
        <v>0</v>
      </c>
    </row>
    <row r="136" spans="1:13" x14ac:dyDescent="0.15">
      <c r="A136" s="17">
        <v>133</v>
      </c>
      <c r="B136" s="4">
        <v>41902</v>
      </c>
      <c r="C136" s="17">
        <v>202</v>
      </c>
      <c r="D136" s="17" t="str">
        <f>VLOOKUP(C136,車種一覧!$A$4:$I$46,2,FALSE)</f>
        <v>アクシコ</v>
      </c>
      <c r="E136" s="17" t="str">
        <f>VLOOKUP(C136,車種一覧!$A$4:$I$46,3,FALSE)</f>
        <v>ハイブリッド</v>
      </c>
      <c r="F136" s="17" t="str">
        <f>VLOOKUP(C136,車種一覧!$A$4:$I$46,4,FALSE)</f>
        <v>HV1</v>
      </c>
      <c r="G136" s="17"/>
      <c r="H136" s="4">
        <v>41922</v>
      </c>
      <c r="I136" s="4">
        <v>41926</v>
      </c>
      <c r="J136" s="7">
        <v>0.4375</v>
      </c>
      <c r="K136" s="6">
        <f t="shared" si="8"/>
        <v>5</v>
      </c>
      <c r="L136" s="17"/>
      <c r="M136" s="12">
        <f t="shared" si="9"/>
        <v>0</v>
      </c>
    </row>
    <row r="137" spans="1:13" x14ac:dyDescent="0.15">
      <c r="A137" s="17">
        <v>134</v>
      </c>
      <c r="B137" s="4">
        <v>41902</v>
      </c>
      <c r="C137" s="17">
        <v>201</v>
      </c>
      <c r="D137" s="17" t="str">
        <f>VLOOKUP(C137,車種一覧!$A$4:$I$46,2,FALSE)</f>
        <v>タクカ</v>
      </c>
      <c r="E137" s="17" t="str">
        <f>VLOOKUP(C137,車種一覧!$A$4:$I$46,3,FALSE)</f>
        <v>ハイブリッド</v>
      </c>
      <c r="F137" s="17" t="str">
        <f>VLOOKUP(C137,車種一覧!$A$4:$I$46,4,FALSE)</f>
        <v>HV1</v>
      </c>
      <c r="G137" s="17"/>
      <c r="H137" s="4">
        <v>41903</v>
      </c>
      <c r="I137" s="4">
        <v>41905</v>
      </c>
      <c r="J137" s="7">
        <v>0.54166666666666663</v>
      </c>
      <c r="K137" s="6">
        <f t="shared" si="8"/>
        <v>3</v>
      </c>
      <c r="L137" s="17"/>
      <c r="M137" s="12">
        <f t="shared" si="9"/>
        <v>0</v>
      </c>
    </row>
    <row r="138" spans="1:13" x14ac:dyDescent="0.15">
      <c r="A138" s="17">
        <v>135</v>
      </c>
      <c r="B138" s="4">
        <v>41904</v>
      </c>
      <c r="C138" s="17">
        <v>109</v>
      </c>
      <c r="D138" s="17" t="str">
        <f>VLOOKUP(C138,車種一覧!$A$4:$I$46,2,FALSE)</f>
        <v>マイク</v>
      </c>
      <c r="E138" s="17" t="str">
        <f>VLOOKUP(C138,車種一覧!$A$4:$I$46,3,FALSE)</f>
        <v>乗用車</v>
      </c>
      <c r="F138" s="17" t="str">
        <f>VLOOKUP(C138,車種一覧!$A$4:$I$46,4,FALSE)</f>
        <v>P4</v>
      </c>
      <c r="G138" s="17"/>
      <c r="H138" s="4">
        <v>41910</v>
      </c>
      <c r="I138" s="4">
        <v>41913</v>
      </c>
      <c r="J138" s="7">
        <v>0.35416666666666669</v>
      </c>
      <c r="K138" s="6">
        <f t="shared" si="8"/>
        <v>4</v>
      </c>
      <c r="L138" s="17"/>
      <c r="M138" s="12">
        <f t="shared" si="9"/>
        <v>0</v>
      </c>
    </row>
    <row r="139" spans="1:13" x14ac:dyDescent="0.15">
      <c r="A139" s="17">
        <v>136</v>
      </c>
      <c r="B139" s="4">
        <v>41905</v>
      </c>
      <c r="C139" s="17">
        <v>209</v>
      </c>
      <c r="D139" s="17" t="str">
        <f>VLOOKUP(C139,車種一覧!$A$4:$I$46,2,FALSE)</f>
        <v>アムオHV</v>
      </c>
      <c r="E139" s="17" t="str">
        <f>VLOOKUP(C139,車種一覧!$A$4:$I$46,3,FALSE)</f>
        <v>ハイブリッド</v>
      </c>
      <c r="F139" s="17" t="str">
        <f>VLOOKUP(C139,車種一覧!$A$4:$I$46,4,FALSE)</f>
        <v>HV3</v>
      </c>
      <c r="G139" s="17"/>
      <c r="H139" s="4">
        <v>41908</v>
      </c>
      <c r="I139" s="4">
        <v>41910</v>
      </c>
      <c r="J139" s="7">
        <v>0.35416666666666669</v>
      </c>
      <c r="K139" s="6">
        <f t="shared" si="8"/>
        <v>3</v>
      </c>
      <c r="L139" s="17"/>
      <c r="M139" s="12">
        <f t="shared" si="9"/>
        <v>0</v>
      </c>
    </row>
    <row r="140" spans="1:13" x14ac:dyDescent="0.15">
      <c r="A140" s="17">
        <v>137</v>
      </c>
      <c r="B140" s="4">
        <v>41906</v>
      </c>
      <c r="C140" s="17">
        <v>302</v>
      </c>
      <c r="D140" s="17" t="str">
        <f>VLOOKUP(C140,車種一覧!$A$4:$I$46,2,FALSE)</f>
        <v>7786Z</v>
      </c>
      <c r="E140" s="17" t="str">
        <f>VLOOKUP(C140,車種一覧!$A$4:$I$46,3,FALSE)</f>
        <v>スポーツ</v>
      </c>
      <c r="F140" s="17" t="str">
        <f>VLOOKUP(C140,車種一覧!$A$4:$I$46,4,FALSE)</f>
        <v>SP2</v>
      </c>
      <c r="G140" s="17"/>
      <c r="H140" s="4">
        <v>41911</v>
      </c>
      <c r="I140" s="4">
        <v>41911</v>
      </c>
      <c r="J140" s="7">
        <v>0.45833333333333331</v>
      </c>
      <c r="K140" s="6">
        <f t="shared" si="8"/>
        <v>1</v>
      </c>
      <c r="L140" s="17"/>
      <c r="M140" s="12">
        <f t="shared" si="9"/>
        <v>0</v>
      </c>
    </row>
    <row r="141" spans="1:13" x14ac:dyDescent="0.15">
      <c r="A141" s="17">
        <v>138</v>
      </c>
      <c r="B141" s="4">
        <v>41906</v>
      </c>
      <c r="C141" s="17">
        <v>109</v>
      </c>
      <c r="D141" s="17" t="str">
        <f>VLOOKUP(C141,車種一覧!$A$4:$I$46,2,FALSE)</f>
        <v>マイク</v>
      </c>
      <c r="E141" s="17" t="str">
        <f>VLOOKUP(C141,車種一覧!$A$4:$I$46,3,FALSE)</f>
        <v>乗用車</v>
      </c>
      <c r="F141" s="17" t="str">
        <f>VLOOKUP(C141,車種一覧!$A$4:$I$46,4,FALSE)</f>
        <v>P4</v>
      </c>
      <c r="G141" s="17"/>
      <c r="H141" s="4">
        <v>41906</v>
      </c>
      <c r="I141" s="4">
        <v>41906</v>
      </c>
      <c r="J141" s="7">
        <v>0.35416666666666669</v>
      </c>
      <c r="K141" s="6">
        <f t="shared" si="8"/>
        <v>1</v>
      </c>
      <c r="L141" s="17"/>
      <c r="M141" s="12">
        <f t="shared" si="9"/>
        <v>0</v>
      </c>
    </row>
    <row r="142" spans="1:13" x14ac:dyDescent="0.15">
      <c r="A142" s="17">
        <v>139</v>
      </c>
      <c r="B142" s="4">
        <v>41909</v>
      </c>
      <c r="C142" s="17">
        <v>203</v>
      </c>
      <c r="D142" s="17" t="str">
        <f>VLOOKUP(C142,車種一覧!$A$4:$I$46,2,FALSE)</f>
        <v>プリチー1.5</v>
      </c>
      <c r="E142" s="17" t="str">
        <f>VLOOKUP(C142,車種一覧!$A$4:$I$46,3,FALSE)</f>
        <v>ハイブリッド</v>
      </c>
      <c r="F142" s="17" t="str">
        <f>VLOOKUP(C142,車種一覧!$A$4:$I$46,4,FALSE)</f>
        <v>HV1</v>
      </c>
      <c r="G142" s="17"/>
      <c r="H142" s="4">
        <v>41910</v>
      </c>
      <c r="I142" s="4">
        <v>41911</v>
      </c>
      <c r="J142" s="7">
        <v>0.4375</v>
      </c>
      <c r="K142" s="6">
        <f t="shared" si="8"/>
        <v>2</v>
      </c>
      <c r="L142" s="17"/>
      <c r="M142" s="12">
        <f t="shared" si="9"/>
        <v>0</v>
      </c>
    </row>
    <row r="143" spans="1:13" x14ac:dyDescent="0.15">
      <c r="A143" s="17">
        <v>140</v>
      </c>
      <c r="B143" s="4">
        <v>41910</v>
      </c>
      <c r="C143" s="17">
        <v>204</v>
      </c>
      <c r="D143" s="17" t="str">
        <f>VLOOKUP(C143,車種一覧!$A$4:$I$46,2,FALSE)</f>
        <v>プリチー1.8</v>
      </c>
      <c r="E143" s="17" t="str">
        <f>VLOOKUP(C143,車種一覧!$A$4:$I$46,3,FALSE)</f>
        <v>ハイブリッド</v>
      </c>
      <c r="F143" s="17" t="str">
        <f>VLOOKUP(C143,車種一覧!$A$4:$I$46,4,FALSE)</f>
        <v>HV2</v>
      </c>
      <c r="G143" s="17"/>
      <c r="H143" s="4">
        <v>41910</v>
      </c>
      <c r="I143" s="4">
        <v>41911</v>
      </c>
      <c r="J143" s="7">
        <v>0.33333333333333331</v>
      </c>
      <c r="K143" s="6">
        <f t="shared" si="8"/>
        <v>2</v>
      </c>
      <c r="L143" s="17"/>
      <c r="M143" s="12">
        <f t="shared" si="9"/>
        <v>0</v>
      </c>
    </row>
    <row r="144" spans="1:13" x14ac:dyDescent="0.15">
      <c r="A144" s="17">
        <v>141</v>
      </c>
      <c r="B144" s="4">
        <v>41912</v>
      </c>
      <c r="C144" s="17">
        <v>214</v>
      </c>
      <c r="D144" s="17" t="str">
        <f>VLOOKUP(C144,車種一覧!$A$4:$I$46,2,FALSE)</f>
        <v>ボクサー</v>
      </c>
      <c r="E144" s="17" t="str">
        <f>VLOOKUP(C144,車種一覧!$A$4:$I$46,3,FALSE)</f>
        <v>ハイブリッド</v>
      </c>
      <c r="F144" s="17" t="str">
        <f>VLOOKUP(C144,車種一覧!$A$4:$I$46,4,FALSE)</f>
        <v>HW2</v>
      </c>
      <c r="G144" s="17"/>
      <c r="H144" s="4">
        <v>41912</v>
      </c>
      <c r="I144" s="4">
        <v>41912</v>
      </c>
      <c r="J144" s="7">
        <v>0.4375</v>
      </c>
      <c r="K144" s="6">
        <f t="shared" si="8"/>
        <v>1</v>
      </c>
      <c r="L144" s="17"/>
      <c r="M144" s="12">
        <f t="shared" si="9"/>
        <v>0</v>
      </c>
    </row>
  </sheetData>
  <mergeCells count="2">
    <mergeCell ref="P6:R6"/>
    <mergeCell ref="P7:R7"/>
  </mergeCells>
  <phoneticPr fontId="1"/>
  <conditionalFormatting sqref="A4:M144">
    <cfRule type="expression" dxfId="1" priority="1">
      <formula>G4&gt;70000</formula>
    </cfRule>
    <cfRule type="expression" dxfId="0" priority="2">
      <formula>$M4&gt;=100000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3.5" x14ac:dyDescent="0.15"/>
  <cols>
    <col min="1" max="1" width="11.125" customWidth="1"/>
    <col min="2" max="6" width="10.625" customWidth="1"/>
    <col min="7" max="7" width="12" bestFit="1" customWidth="1"/>
    <col min="8" max="15" width="12" customWidth="1"/>
    <col min="16" max="20" width="12" bestFit="1" customWidth="1"/>
    <col min="21" max="27" width="10.75" customWidth="1"/>
    <col min="28" max="28" width="12" customWidth="1"/>
    <col min="29" max="31" width="12" bestFit="1" customWidth="1"/>
    <col min="32" max="37" width="12" customWidth="1"/>
    <col min="38" max="39" width="12" bestFit="1" customWidth="1"/>
    <col min="40" max="46" width="10.75" customWidth="1"/>
    <col min="47" max="53" width="12" customWidth="1"/>
    <col min="54" max="57" width="12" bestFit="1" customWidth="1"/>
    <col min="58" max="59" width="12" customWidth="1"/>
    <col min="60" max="60" width="8.5" customWidth="1"/>
    <col min="61" max="70" width="12" bestFit="1" customWidth="1"/>
    <col min="71" max="71" width="9.625" bestFit="1" customWidth="1"/>
    <col min="72" max="72" width="8.5" customWidth="1"/>
  </cols>
  <sheetData>
    <row r="1" spans="1:6" ht="21" x14ac:dyDescent="0.15">
      <c r="A1" s="2" t="s">
        <v>28</v>
      </c>
      <c r="B1" s="5"/>
      <c r="C1" s="5"/>
      <c r="D1" s="5"/>
      <c r="E1" s="5"/>
      <c r="F1" s="5"/>
    </row>
    <row r="2" spans="1:6" x14ac:dyDescent="0.15">
      <c r="A2" s="5"/>
      <c r="B2" s="5"/>
      <c r="C2" s="5"/>
      <c r="D2" s="5"/>
      <c r="E2" s="5"/>
      <c r="F2" s="14" t="s">
        <v>35</v>
      </c>
    </row>
    <row r="3" spans="1:6" x14ac:dyDescent="0.15">
      <c r="A3" s="16" t="s">
        <v>104</v>
      </c>
      <c r="B3" s="16" t="s">
        <v>30</v>
      </c>
      <c r="C3" s="16" t="s">
        <v>31</v>
      </c>
      <c r="D3" s="16" t="s">
        <v>32</v>
      </c>
      <c r="E3" s="16" t="s">
        <v>33</v>
      </c>
      <c r="F3" s="16" t="s">
        <v>34</v>
      </c>
    </row>
    <row r="4" spans="1:6" x14ac:dyDescent="0.15">
      <c r="A4" s="21" t="s">
        <v>16</v>
      </c>
      <c r="B4" s="12">
        <v>69707</v>
      </c>
      <c r="C4" s="12">
        <v>57194</v>
      </c>
      <c r="D4" s="12">
        <v>44132</v>
      </c>
      <c r="E4" s="12">
        <v>35494</v>
      </c>
      <c r="F4" s="12">
        <v>27344</v>
      </c>
    </row>
    <row r="5" spans="1:6" x14ac:dyDescent="0.15">
      <c r="A5" s="21" t="s">
        <v>15</v>
      </c>
      <c r="B5" s="12">
        <v>42386</v>
      </c>
      <c r="C5" s="12">
        <v>51054</v>
      </c>
      <c r="D5" s="12">
        <v>55421</v>
      </c>
      <c r="E5" s="12">
        <v>72798</v>
      </c>
      <c r="F5" s="12">
        <v>79357</v>
      </c>
    </row>
    <row r="6" spans="1:6" x14ac:dyDescent="0.15">
      <c r="A6" s="21" t="s">
        <v>27</v>
      </c>
      <c r="B6" s="19">
        <v>33775</v>
      </c>
      <c r="C6" s="19">
        <v>40936</v>
      </c>
      <c r="D6" s="19">
        <v>43158</v>
      </c>
      <c r="E6" s="19">
        <v>38808</v>
      </c>
      <c r="F6" s="19">
        <v>29564</v>
      </c>
    </row>
    <row r="7" spans="1:6" s="5" customFormat="1" x14ac:dyDescent="0.15">
      <c r="A7" s="21" t="s">
        <v>73</v>
      </c>
      <c r="B7" s="19">
        <v>19845</v>
      </c>
      <c r="C7" s="19">
        <v>23814</v>
      </c>
      <c r="D7" s="19">
        <v>27782.999999999996</v>
      </c>
      <c r="E7" s="19">
        <v>26194</v>
      </c>
      <c r="F7" s="19">
        <v>31430</v>
      </c>
    </row>
    <row r="8" spans="1:6" s="5" customFormat="1" x14ac:dyDescent="0.15">
      <c r="A8" s="21" t="s">
        <v>63</v>
      </c>
      <c r="B8" s="12">
        <v>12514</v>
      </c>
      <c r="C8" s="12">
        <v>26268</v>
      </c>
      <c r="D8" s="12">
        <v>13765</v>
      </c>
      <c r="E8" s="12">
        <v>34402</v>
      </c>
      <c r="F8" s="12">
        <v>31722</v>
      </c>
    </row>
    <row r="9" spans="1:6" x14ac:dyDescent="0.15">
      <c r="A9" s="21" t="s">
        <v>19</v>
      </c>
      <c r="B9" s="19">
        <v>12917</v>
      </c>
      <c r="C9" s="19">
        <v>8758</v>
      </c>
      <c r="D9" s="19">
        <v>11896</v>
      </c>
      <c r="E9" s="19">
        <v>7012</v>
      </c>
      <c r="F9" s="19">
        <v>9815</v>
      </c>
    </row>
    <row r="10" spans="1:6" x14ac:dyDescent="0.15">
      <c r="A10" s="21" t="s">
        <v>36</v>
      </c>
      <c r="B10" s="12">
        <f>SUM(B4:B9)</f>
        <v>191144</v>
      </c>
      <c r="C10" s="12">
        <f>SUM(C4:C9)</f>
        <v>208024</v>
      </c>
      <c r="D10" s="12">
        <f>SUM(D4:D9)</f>
        <v>196155</v>
      </c>
      <c r="E10" s="12">
        <f>SUM(E4:E9)</f>
        <v>214708</v>
      </c>
      <c r="F10" s="12">
        <f>SUM(F4:F9)</f>
        <v>209232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defaultRowHeight="13.5" x14ac:dyDescent="0.15"/>
  <cols>
    <col min="1" max="1" width="11.625" bestFit="1" customWidth="1"/>
    <col min="2" max="2" width="13" bestFit="1" customWidth="1"/>
  </cols>
  <sheetData>
    <row r="1" spans="1:2" ht="21" x14ac:dyDescent="0.15">
      <c r="A1" s="2" t="s">
        <v>122</v>
      </c>
      <c r="B1" s="5"/>
    </row>
    <row r="2" spans="1:2" s="5" customFormat="1" x14ac:dyDescent="0.15"/>
    <row r="3" spans="1:2" x14ac:dyDescent="0.15">
      <c r="A3" s="22" t="s">
        <v>44</v>
      </c>
      <c r="B3" s="23" t="s">
        <v>45</v>
      </c>
    </row>
    <row r="4" spans="1:2" x14ac:dyDescent="0.15">
      <c r="A4" s="4">
        <v>41640</v>
      </c>
      <c r="B4" s="24" t="s">
        <v>106</v>
      </c>
    </row>
    <row r="5" spans="1:2" x14ac:dyDescent="0.15">
      <c r="A5" s="4">
        <v>41652</v>
      </c>
      <c r="B5" s="24" t="s">
        <v>107</v>
      </c>
    </row>
    <row r="6" spans="1:2" x14ac:dyDescent="0.15">
      <c r="A6" s="4">
        <v>41681</v>
      </c>
      <c r="B6" s="24" t="s">
        <v>108</v>
      </c>
    </row>
    <row r="7" spans="1:2" x14ac:dyDescent="0.15">
      <c r="A7" s="4">
        <v>41719</v>
      </c>
      <c r="B7" s="24" t="s">
        <v>109</v>
      </c>
    </row>
    <row r="8" spans="1:2" x14ac:dyDescent="0.15">
      <c r="A8" s="4">
        <v>41758</v>
      </c>
      <c r="B8" s="24" t="s">
        <v>110</v>
      </c>
    </row>
    <row r="9" spans="1:2" x14ac:dyDescent="0.15">
      <c r="A9" s="4">
        <v>41762</v>
      </c>
      <c r="B9" s="24" t="s">
        <v>111</v>
      </c>
    </row>
    <row r="10" spans="1:2" x14ac:dyDescent="0.15">
      <c r="A10" s="4">
        <v>41763</v>
      </c>
      <c r="B10" s="24" t="s">
        <v>112</v>
      </c>
    </row>
    <row r="11" spans="1:2" x14ac:dyDescent="0.15">
      <c r="A11" s="4">
        <v>41764</v>
      </c>
      <c r="B11" s="24" t="s">
        <v>113</v>
      </c>
    </row>
    <row r="12" spans="1:2" x14ac:dyDescent="0.15">
      <c r="A12" s="4">
        <v>41765</v>
      </c>
      <c r="B12" s="24" t="s">
        <v>114</v>
      </c>
    </row>
    <row r="13" spans="1:2" x14ac:dyDescent="0.15">
      <c r="A13" s="4">
        <v>41841</v>
      </c>
      <c r="B13" s="24" t="s">
        <v>115</v>
      </c>
    </row>
    <row r="14" spans="1:2" x14ac:dyDescent="0.15">
      <c r="A14" s="4">
        <v>41897</v>
      </c>
      <c r="B14" s="24" t="s">
        <v>116</v>
      </c>
    </row>
    <row r="15" spans="1:2" x14ac:dyDescent="0.15">
      <c r="A15" s="4">
        <v>41905</v>
      </c>
      <c r="B15" s="24" t="s">
        <v>117</v>
      </c>
    </row>
    <row r="16" spans="1:2" x14ac:dyDescent="0.15">
      <c r="A16" s="4">
        <v>41925</v>
      </c>
      <c r="B16" s="24" t="s">
        <v>118</v>
      </c>
    </row>
    <row r="17" spans="1:2" x14ac:dyDescent="0.15">
      <c r="A17" s="4">
        <v>41946</v>
      </c>
      <c r="B17" s="24" t="s">
        <v>119</v>
      </c>
    </row>
    <row r="18" spans="1:2" x14ac:dyDescent="0.15">
      <c r="A18" s="4">
        <v>41966</v>
      </c>
      <c r="B18" s="24" t="s">
        <v>120</v>
      </c>
    </row>
    <row r="19" spans="1:2" x14ac:dyDescent="0.15">
      <c r="A19" s="4">
        <v>41967</v>
      </c>
      <c r="B19" s="24" t="s">
        <v>114</v>
      </c>
    </row>
    <row r="20" spans="1:2" x14ac:dyDescent="0.15">
      <c r="A20" s="4">
        <v>41996</v>
      </c>
      <c r="B20" s="24" t="s">
        <v>121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車種一覧</vt:lpstr>
      <vt:lpstr>貸出明細</vt:lpstr>
      <vt:lpstr>売上推移</vt:lpstr>
      <vt:lpstr>祝日一覧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2014-08-27T05:59:12Z</dcterms:created>
  <dcterms:modified xsi:type="dcterms:W3CDTF">2014-11-14T02:30:46Z</dcterms:modified>
</cp:coreProperties>
</file>