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02_MOS Excel2013 対策テキスト&amp;模擬問題集\03_題材（データ）\01_内容評価基準\05_題材完成★★\MOS-Excel2013(1)\"/>
    </mc:Choice>
  </mc:AlternateContent>
  <bookViews>
    <workbookView xWindow="0" yWindow="0" windowWidth="25200" windowHeight="12000"/>
  </bookViews>
  <sheets>
    <sheet name="注文書" sheetId="1" r:id="rId1"/>
    <sheet name="納品書" sheetId="2" r:id="rId2"/>
    <sheet name="商品一覧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2" l="1"/>
  <c r="D15" i="2"/>
  <c r="D16" i="2"/>
  <c r="D17" i="2"/>
  <c r="D13" i="2"/>
  <c r="D14" i="1"/>
  <c r="D15" i="1"/>
  <c r="D16" i="1"/>
  <c r="D17" i="1"/>
  <c r="D13" i="1"/>
  <c r="F15" i="2" l="1"/>
  <c r="F17" i="2"/>
  <c r="F13" i="2"/>
  <c r="C14" i="2"/>
  <c r="C15" i="2"/>
  <c r="C16" i="2"/>
  <c r="C17" i="2"/>
  <c r="C13" i="2"/>
  <c r="F13" i="1"/>
  <c r="C14" i="1"/>
  <c r="C15" i="1"/>
  <c r="C16" i="1"/>
  <c r="C17" i="1"/>
  <c r="C13" i="1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F16" i="2"/>
  <c r="F14" i="2"/>
  <c r="F17" i="1"/>
  <c r="F16" i="1"/>
  <c r="F15" i="1"/>
  <c r="F14" i="1"/>
  <c r="F18" i="2" l="1"/>
  <c r="F19" i="2" s="1"/>
  <c r="F20" i="2" s="1"/>
  <c r="F18" i="1"/>
  <c r="F19" i="1" s="1"/>
  <c r="F20" i="1" s="1"/>
</calcChain>
</file>

<file path=xl/sharedStrings.xml><?xml version="1.0" encoding="utf-8"?>
<sst xmlns="http://schemas.openxmlformats.org/spreadsheetml/2006/main" count="123" uniqueCount="81">
  <si>
    <t>ＦＯＭヘルシーフード株式会社　行き</t>
    <rPh sb="10" eb="12">
      <t>カブシキ</t>
    </rPh>
    <rPh sb="12" eb="14">
      <t>カイシャ</t>
    </rPh>
    <rPh sb="15" eb="16">
      <t>イ</t>
    </rPh>
    <phoneticPr fontId="5"/>
  </si>
  <si>
    <t>注文書</t>
    <rPh sb="0" eb="3">
      <t>チュウモンショ</t>
    </rPh>
    <phoneticPr fontId="5"/>
  </si>
  <si>
    <t>注文日</t>
    <rPh sb="0" eb="2">
      <t>チュウモン</t>
    </rPh>
    <rPh sb="2" eb="3">
      <t>ヒ</t>
    </rPh>
    <phoneticPr fontId="5"/>
  </si>
  <si>
    <r>
      <rPr>
        <b/>
        <sz val="11"/>
        <color theme="6" tint="-0.499984740745262"/>
        <rFont val="ＭＳ Ｐゴシック"/>
        <family val="3"/>
        <charset val="128"/>
      </rPr>
      <t>●</t>
    </r>
    <r>
      <rPr>
        <b/>
        <sz val="11"/>
        <rFont val="ＭＳ Ｐゴシック"/>
        <family val="3"/>
        <charset val="128"/>
      </rPr>
      <t>お客様情報</t>
    </r>
    <rPh sb="2" eb="4">
      <t>キャクサマ</t>
    </rPh>
    <rPh sb="4" eb="6">
      <t>ジョウホウ</t>
    </rPh>
    <phoneticPr fontId="5"/>
  </si>
  <si>
    <t>お名前</t>
    <rPh sb="1" eb="3">
      <t>ナマエ</t>
    </rPh>
    <phoneticPr fontId="5"/>
  </si>
  <si>
    <t>赤川　裕子</t>
    <rPh sb="0" eb="2">
      <t>アカガワ</t>
    </rPh>
    <rPh sb="3" eb="5">
      <t>ユウコ</t>
    </rPh>
    <phoneticPr fontId="5"/>
  </si>
  <si>
    <t>電話番号</t>
    <rPh sb="0" eb="2">
      <t>デンワ</t>
    </rPh>
    <rPh sb="2" eb="4">
      <t>バンゴウ</t>
    </rPh>
    <phoneticPr fontId="5"/>
  </si>
  <si>
    <t>045-551-XXXX</t>
    <phoneticPr fontId="5"/>
  </si>
  <si>
    <t>住所</t>
    <rPh sb="0" eb="2">
      <t>ジュウショ</t>
    </rPh>
    <phoneticPr fontId="5"/>
  </si>
  <si>
    <t>横浜市鶴見区鶴見中央XXX</t>
    <rPh sb="0" eb="3">
      <t>ヨコハマシ</t>
    </rPh>
    <rPh sb="3" eb="6">
      <t>ツルミク</t>
    </rPh>
    <rPh sb="6" eb="8">
      <t>ツルミ</t>
    </rPh>
    <rPh sb="8" eb="10">
      <t>チュウオウ</t>
    </rPh>
    <phoneticPr fontId="5"/>
  </si>
  <si>
    <r>
      <rPr>
        <b/>
        <sz val="11"/>
        <color theme="6" tint="-0.499984740745262"/>
        <rFont val="ＭＳ Ｐゴシック"/>
        <family val="3"/>
        <charset val="128"/>
      </rPr>
      <t>●</t>
    </r>
    <r>
      <rPr>
        <b/>
        <sz val="11"/>
        <rFont val="ＭＳ Ｐゴシック"/>
        <family val="3"/>
        <charset val="128"/>
      </rPr>
      <t>ご注文商品</t>
    </r>
    <r>
      <rPr>
        <sz val="9"/>
        <color indexed="10"/>
        <rFont val="ＭＳ Ｐゴシック"/>
        <family val="3"/>
        <charset val="128"/>
      </rPr>
      <t>(商品一覧の「型番」と数量を入力してください)</t>
    </r>
    <rPh sb="2" eb="4">
      <t>チュウモン</t>
    </rPh>
    <rPh sb="4" eb="6">
      <t>ショウヒン</t>
    </rPh>
    <rPh sb="7" eb="9">
      <t>ショウヒン</t>
    </rPh>
    <rPh sb="9" eb="11">
      <t>イチラン</t>
    </rPh>
    <rPh sb="13" eb="15">
      <t>カタバン</t>
    </rPh>
    <rPh sb="17" eb="19">
      <t>スウリョウ</t>
    </rPh>
    <rPh sb="20" eb="22">
      <t>ニュウリョク</t>
    </rPh>
    <phoneticPr fontId="5"/>
  </si>
  <si>
    <t>型番</t>
    <rPh sb="0" eb="2">
      <t>カタバン</t>
    </rPh>
    <phoneticPr fontId="5"/>
  </si>
  <si>
    <t>商品名</t>
    <rPh sb="0" eb="2">
      <t>ショウヒン</t>
    </rPh>
    <rPh sb="2" eb="3">
      <t>メイ</t>
    </rPh>
    <phoneticPr fontId="5"/>
  </si>
  <si>
    <t>単価</t>
    <rPh sb="0" eb="2">
      <t>タンカ</t>
    </rPh>
    <phoneticPr fontId="5"/>
  </si>
  <si>
    <t>数量</t>
    <rPh sb="0" eb="2">
      <t>スウリョウ</t>
    </rPh>
    <phoneticPr fontId="5"/>
  </si>
  <si>
    <t>金額</t>
    <rPh sb="0" eb="2">
      <t>キンガク</t>
    </rPh>
    <phoneticPr fontId="5"/>
  </si>
  <si>
    <t>小計</t>
    <rPh sb="0" eb="2">
      <t>ショウケイ</t>
    </rPh>
    <phoneticPr fontId="5"/>
  </si>
  <si>
    <t>消費税</t>
    <rPh sb="0" eb="3">
      <t>ショウヒゼイ</t>
    </rPh>
    <phoneticPr fontId="5"/>
  </si>
  <si>
    <t>合計</t>
    <rPh sb="0" eb="1">
      <t>ゴウ</t>
    </rPh>
    <rPh sb="1" eb="2">
      <t>ケイ</t>
    </rPh>
    <phoneticPr fontId="5"/>
  </si>
  <si>
    <t>中国漢方スープ</t>
    <rPh sb="0" eb="2">
      <t>チュウゴク</t>
    </rPh>
    <rPh sb="2" eb="4">
      <t>カンポウ</t>
    </rPh>
    <phoneticPr fontId="3"/>
  </si>
  <si>
    <t>ダイエット烏龍茶</t>
    <rPh sb="5" eb="8">
      <t>ウーロンチャ</t>
    </rPh>
    <phoneticPr fontId="3"/>
  </si>
  <si>
    <t>ダイエットプーアール茶</t>
    <rPh sb="10" eb="11">
      <t>チャ</t>
    </rPh>
    <phoneticPr fontId="3"/>
  </si>
  <si>
    <t>ご注文ありがとうございます  数量・金額をご確認ください</t>
    <rPh sb="1" eb="3">
      <t>チュウモン</t>
    </rPh>
    <rPh sb="15" eb="17">
      <t>スウリョウ</t>
    </rPh>
    <rPh sb="18" eb="20">
      <t>キンガク</t>
    </rPh>
    <rPh sb="22" eb="24">
      <t>カクニン</t>
    </rPh>
    <phoneticPr fontId="5"/>
  </si>
  <si>
    <t>納品書</t>
    <rPh sb="0" eb="3">
      <t>ノウヒンショ</t>
    </rPh>
    <phoneticPr fontId="5"/>
  </si>
  <si>
    <t>納品日</t>
    <rPh sb="0" eb="3">
      <t>ノウヒンビ</t>
    </rPh>
    <phoneticPr fontId="5"/>
  </si>
  <si>
    <t>赤川　裕子</t>
    <rPh sb="0" eb="2">
      <t>アカガワ</t>
    </rPh>
    <rPh sb="3" eb="5">
      <t>ユウコ</t>
    </rPh>
    <phoneticPr fontId="3"/>
  </si>
  <si>
    <t>045-551-XXXX</t>
    <phoneticPr fontId="3"/>
  </si>
  <si>
    <t>横浜市鶴見区鶴見中央XXX</t>
    <rPh sb="0" eb="3">
      <t>ヨコハマシ</t>
    </rPh>
    <rPh sb="3" eb="6">
      <t>ツルミク</t>
    </rPh>
    <rPh sb="6" eb="10">
      <t>ツルミチュウオウ</t>
    </rPh>
    <phoneticPr fontId="3"/>
  </si>
  <si>
    <r>
      <rPr>
        <b/>
        <sz val="11"/>
        <color theme="6" tint="-0.499984740745262"/>
        <rFont val="ＭＳ Ｐゴシック"/>
        <family val="3"/>
        <charset val="128"/>
      </rPr>
      <t>●</t>
    </r>
    <r>
      <rPr>
        <b/>
        <sz val="11"/>
        <rFont val="ＭＳ Ｐゴシック"/>
        <family val="3"/>
        <charset val="128"/>
      </rPr>
      <t>出荷商品</t>
    </r>
    <rPh sb="1" eb="3">
      <t>シュッカ</t>
    </rPh>
    <rPh sb="3" eb="5">
      <t>ショウヒン</t>
    </rPh>
    <phoneticPr fontId="5"/>
  </si>
  <si>
    <t/>
  </si>
  <si>
    <r>
      <t>お振込期日は納品日から</t>
    </r>
    <r>
      <rPr>
        <b/>
        <u/>
        <sz val="10"/>
        <color theme="6" tint="-0.499984740745262"/>
        <rFont val="ＭＳ Ｐゴシック"/>
        <family val="3"/>
        <charset val="128"/>
      </rPr>
      <t>14日以内</t>
    </r>
    <r>
      <rPr>
        <sz val="10"/>
        <rFont val="ＭＳ Ｐゴシック"/>
        <family val="3"/>
        <charset val="128"/>
      </rPr>
      <t>です</t>
    </r>
    <rPh sb="1" eb="3">
      <t>フリコ</t>
    </rPh>
    <rPh sb="3" eb="5">
      <t>キジツ</t>
    </rPh>
    <rPh sb="6" eb="9">
      <t>ノウヒンビ</t>
    </rPh>
    <rPh sb="13" eb="14">
      <t>ニチ</t>
    </rPh>
    <rPh sb="14" eb="16">
      <t>イナイ</t>
    </rPh>
    <phoneticPr fontId="5"/>
  </si>
  <si>
    <r>
      <t>返品は</t>
    </r>
    <r>
      <rPr>
        <b/>
        <u/>
        <sz val="10"/>
        <color theme="6" tint="-0.499984740745262"/>
        <rFont val="ＭＳ Ｐゴシック"/>
        <family val="3"/>
        <charset val="128"/>
      </rPr>
      <t>7日以内</t>
    </r>
    <r>
      <rPr>
        <sz val="10"/>
        <rFont val="ＭＳ Ｐゴシック"/>
        <family val="3"/>
        <charset val="128"/>
      </rPr>
      <t>にお願いします</t>
    </r>
    <rPh sb="0" eb="2">
      <t>ヘンピン</t>
    </rPh>
    <rPh sb="4" eb="5">
      <t>ニチ</t>
    </rPh>
    <rPh sb="5" eb="7">
      <t>イナイ</t>
    </rPh>
    <rPh sb="9" eb="10">
      <t>ネガ</t>
    </rPh>
    <phoneticPr fontId="5"/>
  </si>
  <si>
    <t>商品一覧</t>
    <rPh sb="0" eb="2">
      <t>ショウヒン</t>
    </rPh>
    <rPh sb="2" eb="4">
      <t>イチラン</t>
    </rPh>
    <phoneticPr fontId="5"/>
  </si>
  <si>
    <t>ローヤルゼリー（L)</t>
    <phoneticPr fontId="3"/>
  </si>
  <si>
    <t>当社のお薦め定番商品。高純度のローヤルゼリー。美容と健康に。200粒入り。</t>
    <rPh sb="0" eb="2">
      <t>トウシャ</t>
    </rPh>
    <rPh sb="4" eb="5">
      <t>スス</t>
    </rPh>
    <rPh sb="6" eb="8">
      <t>テイバン</t>
    </rPh>
    <rPh sb="8" eb="10">
      <t>ショウヒン</t>
    </rPh>
    <rPh sb="11" eb="14">
      <t>コウジュンド</t>
    </rPh>
    <rPh sb="23" eb="25">
      <t>ビヨウ</t>
    </rPh>
    <rPh sb="26" eb="28">
      <t>ケンコウ</t>
    </rPh>
    <rPh sb="33" eb="34">
      <t>ツブ</t>
    </rPh>
    <rPh sb="34" eb="35">
      <t>イ</t>
    </rPh>
    <phoneticPr fontId="3"/>
  </si>
  <si>
    <t>美容食品</t>
    <rPh sb="0" eb="4">
      <t>ビヨウショクヒン</t>
    </rPh>
    <phoneticPr fontId="5"/>
  </si>
  <si>
    <t>終息</t>
    <rPh sb="0" eb="2">
      <t>シュウソク</t>
    </rPh>
    <phoneticPr fontId="5"/>
  </si>
  <si>
    <t>ローヤルゼリー（M）</t>
    <phoneticPr fontId="3"/>
  </si>
  <si>
    <t>当社のお薦め定番商品。高純度のローヤルゼリー。美容と健康に。100粒入り。</t>
    <rPh sb="0" eb="2">
      <t>トウシャ</t>
    </rPh>
    <rPh sb="4" eb="5">
      <t>スス</t>
    </rPh>
    <rPh sb="6" eb="8">
      <t>テイバン</t>
    </rPh>
    <rPh sb="8" eb="10">
      <t>ショウヒン</t>
    </rPh>
    <rPh sb="11" eb="14">
      <t>コウジュンド</t>
    </rPh>
    <rPh sb="23" eb="25">
      <t>ビヨウ</t>
    </rPh>
    <rPh sb="26" eb="28">
      <t>ケンコウ</t>
    </rPh>
    <rPh sb="33" eb="34">
      <t>ツブ</t>
    </rPh>
    <rPh sb="34" eb="35">
      <t>イ</t>
    </rPh>
    <phoneticPr fontId="3"/>
  </si>
  <si>
    <t>美容食品</t>
    <rPh sb="0" eb="2">
      <t>ビヨウ</t>
    </rPh>
    <rPh sb="2" eb="4">
      <t>ショクヒン</t>
    </rPh>
    <phoneticPr fontId="5"/>
  </si>
  <si>
    <t>栄養補強飲料</t>
    <rPh sb="0" eb="2">
      <t>エイヨウ</t>
    </rPh>
    <rPh sb="2" eb="4">
      <t>ホキョウ</t>
    </rPh>
    <rPh sb="4" eb="6">
      <t>インリョウ</t>
    </rPh>
    <phoneticPr fontId="5"/>
  </si>
  <si>
    <t>生産中</t>
    <rPh sb="0" eb="3">
      <t>セイサンチュウ</t>
    </rPh>
    <phoneticPr fontId="5"/>
  </si>
  <si>
    <t>ビタミンC補強ドリンク。疲労のたまった身体に。これ一本で1日分のビタミンCを摂取できます。レモン風味。ご注文は6本から。</t>
    <rPh sb="5" eb="7">
      <t>ホキョウ</t>
    </rPh>
    <rPh sb="12" eb="14">
      <t>ヒロウ</t>
    </rPh>
    <rPh sb="19" eb="21">
      <t>シンタイ</t>
    </rPh>
    <rPh sb="25" eb="27">
      <t>イッポン</t>
    </rPh>
    <rPh sb="29" eb="31">
      <t>ニチブン</t>
    </rPh>
    <rPh sb="38" eb="40">
      <t>セッシュ</t>
    </rPh>
    <rPh sb="48" eb="50">
      <t>フウミ</t>
    </rPh>
    <rPh sb="52" eb="54">
      <t>チュウモン</t>
    </rPh>
    <rPh sb="56" eb="57">
      <t>ホン</t>
    </rPh>
    <phoneticPr fontId="5"/>
  </si>
  <si>
    <t>栄養補助食品</t>
    <rPh sb="0" eb="2">
      <t>エイヨウ</t>
    </rPh>
    <rPh sb="2" eb="4">
      <t>ホジョ</t>
    </rPh>
    <rPh sb="4" eb="6">
      <t>ショクヒン</t>
    </rPh>
    <phoneticPr fontId="5"/>
  </si>
  <si>
    <t>スポーツマン・Z</t>
    <phoneticPr fontId="3"/>
  </si>
  <si>
    <t>エネルギー補強ドリンク。マラソンやトライアスロンなど持久力を要するスポーツに。ご注文は6本から。</t>
    <rPh sb="5" eb="7">
      <t>ホキョウ</t>
    </rPh>
    <rPh sb="26" eb="29">
      <t>ジキュウリョク</t>
    </rPh>
    <rPh sb="30" eb="31">
      <t>ヨウ</t>
    </rPh>
    <rPh sb="40" eb="42">
      <t>チュウモン</t>
    </rPh>
    <rPh sb="44" eb="45">
      <t>ホン</t>
    </rPh>
    <phoneticPr fontId="3"/>
  </si>
  <si>
    <t>スーパーファイバー(L)</t>
    <phoneticPr fontId="3"/>
  </si>
  <si>
    <t>スーパーファイバー(M)</t>
    <phoneticPr fontId="3"/>
  </si>
  <si>
    <t>漢方エキスの入った薬膳スープ。風邪や疲労で体力のないときに免疫力を高めてくれる。1箱6個入り。</t>
    <rPh sb="0" eb="2">
      <t>カンポウ</t>
    </rPh>
    <rPh sb="6" eb="7">
      <t>ハイ</t>
    </rPh>
    <rPh sb="9" eb="11">
      <t>ヤクゼン</t>
    </rPh>
    <rPh sb="15" eb="17">
      <t>カゼ</t>
    </rPh>
    <rPh sb="18" eb="20">
      <t>ヒロウ</t>
    </rPh>
    <rPh sb="21" eb="23">
      <t>タイリョク</t>
    </rPh>
    <rPh sb="29" eb="32">
      <t>メンエキリョク</t>
    </rPh>
    <rPh sb="33" eb="34">
      <t>タカ</t>
    </rPh>
    <rPh sb="41" eb="42">
      <t>ハコ</t>
    </rPh>
    <rPh sb="43" eb="44">
      <t>コ</t>
    </rPh>
    <rPh sb="44" eb="45">
      <t>イ</t>
    </rPh>
    <phoneticPr fontId="3"/>
  </si>
  <si>
    <t>ビタミン錠剤。ニキビを防止し、ニキビ後のお肌を整える。1箱200粒入り。ピーチ風味。</t>
    <rPh sb="4" eb="6">
      <t>ジョウザイ</t>
    </rPh>
    <rPh sb="11" eb="13">
      <t>ボウシ</t>
    </rPh>
    <rPh sb="18" eb="19">
      <t>ゴ</t>
    </rPh>
    <rPh sb="21" eb="22">
      <t>ハダ</t>
    </rPh>
    <rPh sb="23" eb="24">
      <t>トトノ</t>
    </rPh>
    <rPh sb="28" eb="29">
      <t>ハコ</t>
    </rPh>
    <rPh sb="32" eb="33">
      <t>ツブ</t>
    </rPh>
    <rPh sb="33" eb="34">
      <t>イ</t>
    </rPh>
    <rPh sb="39" eb="41">
      <t>フウミ</t>
    </rPh>
    <phoneticPr fontId="5"/>
  </si>
  <si>
    <t>ビタミン錠剤。ニキビを防止し、ニキビ後のお肌を整える。1箱100粒入り。ピーチ風味。</t>
    <rPh sb="4" eb="6">
      <t>ジョウザイ</t>
    </rPh>
    <rPh sb="11" eb="13">
      <t>ボウシ</t>
    </rPh>
    <rPh sb="18" eb="19">
      <t>ゴ</t>
    </rPh>
    <rPh sb="21" eb="22">
      <t>ハダ</t>
    </rPh>
    <rPh sb="23" eb="24">
      <t>トトノ</t>
    </rPh>
    <rPh sb="28" eb="29">
      <t>ハコ</t>
    </rPh>
    <rPh sb="32" eb="33">
      <t>ツブ</t>
    </rPh>
    <rPh sb="33" eb="34">
      <t>イ</t>
    </rPh>
    <rPh sb="39" eb="41">
      <t>フウミ</t>
    </rPh>
    <phoneticPr fontId="5"/>
  </si>
  <si>
    <t>ビタミン錠剤。日焼け後の荒れたお肌を整える。1箱200粒入り。アセロラ風味。</t>
    <rPh sb="4" eb="6">
      <t>ジョウザイ</t>
    </rPh>
    <rPh sb="7" eb="9">
      <t>ヒヤ</t>
    </rPh>
    <rPh sb="10" eb="11">
      <t>ゴ</t>
    </rPh>
    <rPh sb="12" eb="13">
      <t>ア</t>
    </rPh>
    <rPh sb="16" eb="17">
      <t>ハダ</t>
    </rPh>
    <rPh sb="18" eb="19">
      <t>トトノ</t>
    </rPh>
    <rPh sb="23" eb="24">
      <t>ハコ</t>
    </rPh>
    <rPh sb="27" eb="28">
      <t>ツブ</t>
    </rPh>
    <rPh sb="28" eb="29">
      <t>イ</t>
    </rPh>
    <rPh sb="35" eb="37">
      <t>フウミ</t>
    </rPh>
    <phoneticPr fontId="5"/>
  </si>
  <si>
    <t>ビタミン錠剤。日焼け後の荒れたお肌を整える。1箱100粒入り。アセロラ風味。</t>
    <rPh sb="4" eb="6">
      <t>ジョウザイ</t>
    </rPh>
    <rPh sb="7" eb="9">
      <t>ヒヤ</t>
    </rPh>
    <rPh sb="10" eb="11">
      <t>ゴ</t>
    </rPh>
    <rPh sb="12" eb="13">
      <t>ア</t>
    </rPh>
    <rPh sb="16" eb="17">
      <t>ハダ</t>
    </rPh>
    <rPh sb="18" eb="19">
      <t>トトノ</t>
    </rPh>
    <rPh sb="23" eb="24">
      <t>ハコ</t>
    </rPh>
    <rPh sb="27" eb="28">
      <t>ツブ</t>
    </rPh>
    <rPh sb="28" eb="29">
      <t>イ</t>
    </rPh>
    <rPh sb="35" eb="37">
      <t>フウミ</t>
    </rPh>
    <phoneticPr fontId="5"/>
  </si>
  <si>
    <t>ローヤルゼリーEX（L)</t>
    <phoneticPr fontId="3"/>
  </si>
  <si>
    <t>より高品質になって新登場。当社のお薦め定番商品。高純度のローヤルゼリー。美容と健康に。240粒入り。</t>
    <rPh sb="2" eb="5">
      <t>コウヒンシツ</t>
    </rPh>
    <rPh sb="9" eb="12">
      <t>シントウジョウ</t>
    </rPh>
    <rPh sb="13" eb="15">
      <t>トウシャ</t>
    </rPh>
    <rPh sb="17" eb="18">
      <t>スス</t>
    </rPh>
    <rPh sb="19" eb="21">
      <t>テイバン</t>
    </rPh>
    <rPh sb="21" eb="23">
      <t>ショウヒン</t>
    </rPh>
    <rPh sb="24" eb="27">
      <t>コウジュンド</t>
    </rPh>
    <rPh sb="36" eb="38">
      <t>ビヨウ</t>
    </rPh>
    <rPh sb="39" eb="41">
      <t>ケンコウ</t>
    </rPh>
    <rPh sb="46" eb="47">
      <t>ツブ</t>
    </rPh>
    <rPh sb="47" eb="48">
      <t>イ</t>
    </rPh>
    <phoneticPr fontId="3"/>
  </si>
  <si>
    <t>ローヤルゼリーEX（M)</t>
    <phoneticPr fontId="3"/>
  </si>
  <si>
    <t>より高品質になって新登場。当社のお薦め定番商品。高純度のローヤルゼリー。美容と健康に。120粒入り。</t>
    <rPh sb="2" eb="5">
      <t>コウヒンシツ</t>
    </rPh>
    <rPh sb="9" eb="12">
      <t>シントウジョウ</t>
    </rPh>
    <rPh sb="13" eb="15">
      <t>トウシャ</t>
    </rPh>
    <rPh sb="17" eb="18">
      <t>スス</t>
    </rPh>
    <rPh sb="19" eb="21">
      <t>テイバン</t>
    </rPh>
    <rPh sb="21" eb="23">
      <t>ショウヒン</t>
    </rPh>
    <rPh sb="24" eb="27">
      <t>コウジュンド</t>
    </rPh>
    <rPh sb="36" eb="38">
      <t>ビヨウ</t>
    </rPh>
    <rPh sb="39" eb="41">
      <t>ケンコウ</t>
    </rPh>
    <rPh sb="46" eb="47">
      <t>ツブ</t>
    </rPh>
    <rPh sb="47" eb="48">
      <t>イ</t>
    </rPh>
    <phoneticPr fontId="3"/>
  </si>
  <si>
    <t>ローヤルゼリーEX（S)</t>
    <phoneticPr fontId="3"/>
  </si>
  <si>
    <t>お手軽でお求めやすいお試しサイズ。30粒入り。</t>
    <rPh sb="1" eb="3">
      <t>テガル</t>
    </rPh>
    <rPh sb="5" eb="6">
      <t>モト</t>
    </rPh>
    <rPh sb="11" eb="12">
      <t>タメ</t>
    </rPh>
    <rPh sb="19" eb="20">
      <t>ツブ</t>
    </rPh>
    <rPh sb="20" eb="21">
      <t>イ</t>
    </rPh>
    <phoneticPr fontId="3"/>
  </si>
  <si>
    <t>型番</t>
    <rPh sb="0" eb="2">
      <t>カタバン</t>
    </rPh>
    <phoneticPr fontId="16"/>
  </si>
  <si>
    <t>商品名</t>
    <rPh sb="0" eb="3">
      <t>ショウヒンメイ</t>
    </rPh>
    <phoneticPr fontId="17"/>
  </si>
  <si>
    <t>商品概要</t>
    <rPh sb="0" eb="2">
      <t>ショウヒン</t>
    </rPh>
    <rPh sb="2" eb="4">
      <t>ガイヨウ</t>
    </rPh>
    <phoneticPr fontId="16"/>
  </si>
  <si>
    <t>商品区分</t>
    <rPh sb="0" eb="2">
      <t>ショウヒン</t>
    </rPh>
    <rPh sb="2" eb="4">
      <t>クブン</t>
    </rPh>
    <phoneticPr fontId="16"/>
  </si>
  <si>
    <t>原価</t>
    <rPh sb="0" eb="2">
      <t>ゲンカ</t>
    </rPh>
    <phoneticPr fontId="16"/>
  </si>
  <si>
    <t>利益</t>
    <rPh sb="0" eb="2">
      <t>リエキ</t>
    </rPh>
    <phoneticPr fontId="16"/>
  </si>
  <si>
    <t>注文単位</t>
    <rPh sb="0" eb="2">
      <t>チュウモン</t>
    </rPh>
    <rPh sb="2" eb="4">
      <t>タンイ</t>
    </rPh>
    <phoneticPr fontId="17"/>
  </si>
  <si>
    <t>発売日</t>
    <rPh sb="0" eb="3">
      <t>ハツバイビ</t>
    </rPh>
    <phoneticPr fontId="17"/>
  </si>
  <si>
    <t>生産終息</t>
    <rPh sb="0" eb="2">
      <t>セイサン</t>
    </rPh>
    <rPh sb="2" eb="4">
      <t>シュウソク</t>
    </rPh>
    <phoneticPr fontId="16"/>
  </si>
  <si>
    <t>ダイエット食品</t>
    <rPh sb="5" eb="7">
      <t>ショクヒン</t>
    </rPh>
    <phoneticPr fontId="5"/>
  </si>
  <si>
    <t>単価</t>
    <rPh sb="0" eb="2">
      <t>タンカ</t>
    </rPh>
    <phoneticPr fontId="17"/>
  </si>
  <si>
    <t>便秘＆痩身に。お手軽ティーバック。1箱20袋入り。ご注文は3箱から。</t>
    <rPh sb="0" eb="2">
      <t>ベンピ</t>
    </rPh>
    <rPh sb="3" eb="5">
      <t>ソウシン</t>
    </rPh>
    <rPh sb="8" eb="10">
      <t>テガル</t>
    </rPh>
    <rPh sb="18" eb="19">
      <t>ハコ</t>
    </rPh>
    <rPh sb="21" eb="22">
      <t>フクロ</t>
    </rPh>
    <rPh sb="22" eb="23">
      <t>イ</t>
    </rPh>
    <rPh sb="26" eb="28">
      <t>チュウモン</t>
    </rPh>
    <rPh sb="30" eb="31">
      <t>ハコ</t>
    </rPh>
    <phoneticPr fontId="3"/>
  </si>
  <si>
    <t>健康ダイエットスープ。天然植物繊維がたっぷり。便秘と美肌に効果。1箱20個入り。</t>
    <rPh sb="0" eb="2">
      <t>ケンコウ</t>
    </rPh>
    <rPh sb="11" eb="13">
      <t>テンネン</t>
    </rPh>
    <rPh sb="13" eb="15">
      <t>ショクブツ</t>
    </rPh>
    <rPh sb="15" eb="17">
      <t>センイ</t>
    </rPh>
    <rPh sb="23" eb="25">
      <t>ベンピ</t>
    </rPh>
    <rPh sb="26" eb="28">
      <t>ビハダ</t>
    </rPh>
    <rPh sb="29" eb="31">
      <t>コウカ</t>
    </rPh>
    <rPh sb="33" eb="34">
      <t>ハコ</t>
    </rPh>
    <rPh sb="36" eb="37">
      <t>コ</t>
    </rPh>
    <rPh sb="37" eb="38">
      <t>イ</t>
    </rPh>
    <phoneticPr fontId="3"/>
  </si>
  <si>
    <t>健康ダイエットスープ。天然植物繊維がたっぷり。便秘と美肌に効果。1箱10個入り。</t>
    <rPh sb="0" eb="2">
      <t>ケンコウ</t>
    </rPh>
    <rPh sb="11" eb="13">
      <t>テンネン</t>
    </rPh>
    <rPh sb="13" eb="15">
      <t>ショクブツ</t>
    </rPh>
    <rPh sb="15" eb="17">
      <t>センイ</t>
    </rPh>
    <rPh sb="23" eb="25">
      <t>ベンピ</t>
    </rPh>
    <rPh sb="26" eb="28">
      <t>ビハダ</t>
    </rPh>
    <rPh sb="29" eb="31">
      <t>コウカ</t>
    </rPh>
    <rPh sb="33" eb="34">
      <t>ハコ</t>
    </rPh>
    <rPh sb="36" eb="37">
      <t>コ</t>
    </rPh>
    <rPh sb="37" eb="38">
      <t>イ</t>
    </rPh>
    <phoneticPr fontId="3"/>
  </si>
  <si>
    <t>注文No.</t>
    <rPh sb="0" eb="2">
      <t>チュウモン</t>
    </rPh>
    <phoneticPr fontId="5"/>
  </si>
  <si>
    <t>ビタミンCアルファ</t>
  </si>
  <si>
    <t>ヘルシー・ビタミンC(L)</t>
  </si>
  <si>
    <t>ヘルシー・ビタミンC(M)</t>
  </si>
  <si>
    <t>ヘルシー・ビタミンB(L)</t>
  </si>
  <si>
    <t>ヘルシー・ビタミンB(M)</t>
  </si>
  <si>
    <t>ビタミンAアルファ</t>
  </si>
  <si>
    <t>ビタミンA補強ドリンク。疲労のたまった身体に。これ一本で1日分のビタミンAを摂取できます。ピーチ風味。ご注文は6本から。</t>
    <rPh sb="5" eb="7">
      <t>ホキョウ</t>
    </rPh>
    <rPh sb="12" eb="14">
      <t>ヒロウ</t>
    </rPh>
    <rPh sb="19" eb="21">
      <t>シンタイ</t>
    </rPh>
    <rPh sb="25" eb="27">
      <t>イッポン</t>
    </rPh>
    <rPh sb="29" eb="31">
      <t>ニチブン</t>
    </rPh>
    <rPh sb="38" eb="40">
      <t>セッシュ</t>
    </rPh>
    <rPh sb="48" eb="50">
      <t>フウミ</t>
    </rPh>
    <rPh sb="52" eb="54">
      <t>チュウモン</t>
    </rPh>
    <rPh sb="56" eb="57">
      <t>ホン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</si>
</sst>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u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color indexed="9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theme="6" tint="-0.49998474074526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b/>
      <u/>
      <sz val="10"/>
      <color theme="6" tint="-0.49998474074526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sz val="6"/>
      <color indexed="9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0">
    <border>
      <left/>
      <right/>
      <top/>
      <bottom/>
      <diagonal/>
    </border>
    <border>
      <left style="medium">
        <color theme="6" tint="-0.499984740745262"/>
      </left>
      <right style="thin">
        <color theme="6" tint="-0.499984740745262"/>
      </right>
      <top style="medium">
        <color theme="6" tint="-0.499984740745262"/>
      </top>
      <bottom style="thin">
        <color theme="6" tint="-0.499984740745262"/>
      </bottom>
      <diagonal/>
    </border>
    <border>
      <left style="thin">
        <color theme="6" tint="-0.499984740745262"/>
      </left>
      <right style="thin">
        <color theme="6" tint="-0.499984740745262"/>
      </right>
      <top style="medium">
        <color theme="6" tint="-0.499984740745262"/>
      </top>
      <bottom style="thin">
        <color theme="6" tint="-0.499984740745262"/>
      </bottom>
      <diagonal/>
    </border>
    <border>
      <left style="thin">
        <color theme="6" tint="-0.499984740745262"/>
      </left>
      <right style="medium">
        <color theme="6" tint="-0.499984740745262"/>
      </right>
      <top style="medium">
        <color theme="6" tint="-0.499984740745262"/>
      </top>
      <bottom style="thin">
        <color theme="6" tint="-0.499984740745262"/>
      </bottom>
      <diagonal/>
    </border>
    <border>
      <left style="medium">
        <color theme="6" tint="-0.499984740745262"/>
      </left>
      <right style="thin">
        <color theme="6" tint="-0.499984740745262"/>
      </right>
      <top style="thin">
        <color theme="6" tint="-0.499984740745262"/>
      </top>
      <bottom style="medium">
        <color theme="6" tint="-0.499984740745262"/>
      </bottom>
      <diagonal/>
    </border>
    <border>
      <left style="thin">
        <color theme="6" tint="-0.499984740745262"/>
      </left>
      <right style="thin">
        <color theme="6" tint="-0.499984740745262"/>
      </right>
      <top style="thin">
        <color theme="6" tint="-0.499984740745262"/>
      </top>
      <bottom style="medium">
        <color theme="6" tint="-0.499984740745262"/>
      </bottom>
      <diagonal/>
    </border>
    <border>
      <left style="thin">
        <color theme="6" tint="-0.499984740745262"/>
      </left>
      <right style="medium">
        <color theme="6" tint="-0.499984740745262"/>
      </right>
      <top style="thin">
        <color theme="6" tint="-0.499984740745262"/>
      </top>
      <bottom style="medium">
        <color theme="6" tint="-0.499984740745262"/>
      </bottom>
      <diagonal/>
    </border>
    <border>
      <left style="medium">
        <color theme="6" tint="-0.499984740745262"/>
      </left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  <border>
      <left style="thin">
        <color theme="6" tint="-0.499984740745262"/>
      </left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  <border>
      <left style="thin">
        <color theme="6" tint="-0.499984740745262"/>
      </left>
      <right style="medium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  <border>
      <left style="thin">
        <color indexed="64"/>
      </left>
      <right/>
      <top style="medium">
        <color theme="6" tint="-0.499984740745262"/>
      </top>
      <bottom/>
      <diagonal/>
    </border>
    <border>
      <left/>
      <right style="thin">
        <color theme="6" tint="-0.499984740745262"/>
      </right>
      <top style="medium">
        <color theme="6" tint="-0.499984740745262"/>
      </top>
      <bottom/>
      <diagonal/>
    </border>
    <border>
      <left style="thin">
        <color indexed="64"/>
      </left>
      <right/>
      <top style="thin">
        <color theme="6" tint="-0.499984740745262"/>
      </top>
      <bottom style="thin">
        <color theme="6" tint="-0.499984740745262"/>
      </bottom>
      <diagonal/>
    </border>
    <border>
      <left/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theme="6" tint="-0.499984740745262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3" xfId="0" applyFont="1" applyBorder="1" applyAlignment="1">
      <alignment vertical="center"/>
    </xf>
    <xf numFmtId="14" fontId="2" fillId="0" borderId="6" xfId="0" applyNumberFormat="1" applyFont="1" applyBorder="1" applyAlignment="1">
      <alignment vertical="center"/>
    </xf>
    <xf numFmtId="0" fontId="8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38" fontId="2" fillId="0" borderId="8" xfId="1" applyFont="1" applyBorder="1" applyAlignment="1">
      <alignment vertical="center"/>
    </xf>
    <xf numFmtId="38" fontId="2" fillId="0" borderId="9" xfId="1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38" fontId="2" fillId="0" borderId="5" xfId="1" applyFont="1" applyBorder="1" applyAlignment="1">
      <alignment vertical="center"/>
    </xf>
    <xf numFmtId="38" fontId="2" fillId="0" borderId="6" xfId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38" fontId="2" fillId="0" borderId="3" xfId="1" applyFont="1" applyBorder="1" applyAlignment="1">
      <alignment vertical="center"/>
    </xf>
    <xf numFmtId="14" fontId="2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left" vertical="center"/>
    </xf>
    <xf numFmtId="9" fontId="7" fillId="2" borderId="13" xfId="3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vertical="center"/>
    </xf>
    <xf numFmtId="0" fontId="13" fillId="0" borderId="17" xfId="0" applyFont="1" applyFill="1" applyBorder="1" applyAlignment="1">
      <alignment vertical="center" wrapText="1"/>
    </xf>
    <xf numFmtId="6" fontId="13" fillId="0" borderId="16" xfId="2" applyNumberFormat="1" applyFont="1" applyFill="1" applyBorder="1" applyAlignment="1">
      <alignment vertical="center"/>
    </xf>
    <xf numFmtId="31" fontId="13" fillId="0" borderId="16" xfId="0" applyNumberFormat="1" applyFont="1" applyFill="1" applyBorder="1" applyAlignment="1">
      <alignment vertical="center"/>
    </xf>
    <xf numFmtId="31" fontId="13" fillId="0" borderId="17" xfId="0" applyNumberFormat="1" applyFont="1" applyFill="1" applyBorder="1" applyAlignment="1">
      <alignment horizontal="center" vertical="center"/>
    </xf>
    <xf numFmtId="0" fontId="13" fillId="2" borderId="16" xfId="0" applyFont="1" applyFill="1" applyBorder="1" applyAlignment="1">
      <alignment vertical="center"/>
    </xf>
    <xf numFmtId="0" fontId="13" fillId="2" borderId="17" xfId="0" applyFont="1" applyFill="1" applyBorder="1" applyAlignment="1">
      <alignment vertical="center" wrapText="1"/>
    </xf>
    <xf numFmtId="6" fontId="13" fillId="2" borderId="16" xfId="2" applyNumberFormat="1" applyFont="1" applyFill="1" applyBorder="1" applyAlignment="1">
      <alignment vertical="center"/>
    </xf>
    <xf numFmtId="31" fontId="13" fillId="2" borderId="16" xfId="0" applyNumberFormat="1" applyFont="1" applyFill="1" applyBorder="1" applyAlignment="1">
      <alignment vertical="center"/>
    </xf>
    <xf numFmtId="31" fontId="13" fillId="2" borderId="17" xfId="0" applyNumberFormat="1" applyFont="1" applyFill="1" applyBorder="1" applyAlignment="1">
      <alignment horizontal="center" vertical="center"/>
    </xf>
    <xf numFmtId="0" fontId="13" fillId="2" borderId="18" xfId="0" applyFont="1" applyFill="1" applyBorder="1" applyAlignment="1">
      <alignment vertical="center"/>
    </xf>
    <xf numFmtId="0" fontId="13" fillId="2" borderId="19" xfId="0" applyFont="1" applyFill="1" applyBorder="1" applyAlignment="1">
      <alignment vertical="center" wrapText="1"/>
    </xf>
    <xf numFmtId="6" fontId="13" fillId="2" borderId="18" xfId="2" applyNumberFormat="1" applyFont="1" applyFill="1" applyBorder="1" applyAlignment="1">
      <alignment vertical="center"/>
    </xf>
    <xf numFmtId="31" fontId="13" fillId="2" borderId="18" xfId="0" applyNumberFormat="1" applyFont="1" applyFill="1" applyBorder="1" applyAlignment="1">
      <alignment vertical="center"/>
    </xf>
    <xf numFmtId="31" fontId="13" fillId="2" borderId="19" xfId="0" applyNumberFormat="1" applyFont="1" applyFill="1" applyBorder="1" applyAlignment="1">
      <alignment horizontal="center" vertical="center"/>
    </xf>
    <xf numFmtId="0" fontId="15" fillId="3" borderId="16" xfId="0" applyFont="1" applyFill="1" applyBorder="1" applyAlignment="1">
      <alignment horizontal="center" vertical="center"/>
    </xf>
    <xf numFmtId="0" fontId="15" fillId="3" borderId="17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7" fillId="2" borderId="11" xfId="0" applyFont="1" applyFill="1" applyBorder="1" applyAlignment="1">
      <alignment horizontal="left" vertical="center"/>
    </xf>
    <xf numFmtId="0" fontId="7" fillId="2" borderId="14" xfId="0" applyFont="1" applyFill="1" applyBorder="1" applyAlignment="1">
      <alignment horizontal="left" vertical="center"/>
    </xf>
    <xf numFmtId="0" fontId="7" fillId="2" borderId="15" xfId="0" applyFont="1" applyFill="1" applyBorder="1" applyAlignment="1">
      <alignment horizontal="left"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workbookViewId="0"/>
  </sheetViews>
  <sheetFormatPr defaultRowHeight="13.5"/>
  <cols>
    <col min="1" max="1" width="2.375" customWidth="1"/>
    <col min="2" max="2" width="7.625" customWidth="1"/>
    <col min="3" max="3" width="17.5" bestFit="1" customWidth="1"/>
    <col min="4" max="5" width="7.625" customWidth="1"/>
    <col min="6" max="6" width="10.625" customWidth="1"/>
  </cols>
  <sheetData>
    <row r="1" spans="1:6">
      <c r="A1" s="1"/>
      <c r="B1" s="2" t="s">
        <v>0</v>
      </c>
      <c r="C1" s="1"/>
      <c r="D1" s="1"/>
      <c r="E1" s="1"/>
      <c r="F1" s="1"/>
    </row>
    <row r="2" spans="1:6" ht="14.25" thickBot="1">
      <c r="A2" s="1"/>
      <c r="B2" s="1"/>
      <c r="C2" s="1"/>
      <c r="D2" s="1"/>
      <c r="E2" s="1"/>
      <c r="F2" s="1"/>
    </row>
    <row r="3" spans="1:6">
      <c r="A3" s="1"/>
      <c r="B3" s="44" t="s">
        <v>1</v>
      </c>
      <c r="C3" s="45"/>
      <c r="D3" s="45"/>
      <c r="E3" s="20" t="s">
        <v>73</v>
      </c>
      <c r="F3" s="3">
        <v>1112</v>
      </c>
    </row>
    <row r="4" spans="1:6" ht="14.25" thickBot="1">
      <c r="A4" s="1"/>
      <c r="B4" s="46"/>
      <c r="C4" s="47"/>
      <c r="D4" s="47"/>
      <c r="E4" s="21" t="s">
        <v>2</v>
      </c>
      <c r="F4" s="4">
        <v>41791</v>
      </c>
    </row>
    <row r="5" spans="1:6">
      <c r="A5" s="1"/>
      <c r="B5" s="1"/>
      <c r="C5" s="1"/>
      <c r="D5" s="1"/>
      <c r="E5" s="1"/>
      <c r="F5" s="1"/>
    </row>
    <row r="6" spans="1:6" ht="14.25" thickBot="1">
      <c r="A6" s="1"/>
      <c r="B6" s="5" t="s">
        <v>3</v>
      </c>
      <c r="C6" s="1"/>
      <c r="D6" s="1"/>
      <c r="E6" s="1"/>
      <c r="F6" s="1"/>
    </row>
    <row r="7" spans="1:6">
      <c r="A7" s="1"/>
      <c r="B7" s="22" t="s">
        <v>4</v>
      </c>
      <c r="C7" s="6" t="s">
        <v>5</v>
      </c>
      <c r="D7" s="20" t="s">
        <v>6</v>
      </c>
      <c r="E7" s="48" t="s">
        <v>7</v>
      </c>
      <c r="F7" s="49"/>
    </row>
    <row r="8" spans="1:6" ht="14.25" thickBot="1">
      <c r="A8" s="1"/>
      <c r="B8" s="23" t="s">
        <v>8</v>
      </c>
      <c r="C8" s="50" t="s">
        <v>9</v>
      </c>
      <c r="D8" s="50"/>
      <c r="E8" s="50"/>
      <c r="F8" s="51"/>
    </row>
    <row r="9" spans="1:6">
      <c r="A9" s="1"/>
      <c r="B9" s="1"/>
      <c r="C9" s="1"/>
      <c r="D9" s="1"/>
      <c r="E9" s="1"/>
      <c r="F9" s="1"/>
    </row>
    <row r="10" spans="1:6">
      <c r="A10" s="1"/>
      <c r="B10" s="1"/>
      <c r="C10" s="1"/>
      <c r="D10" s="1"/>
      <c r="E10" s="1"/>
      <c r="F10" s="1"/>
    </row>
    <row r="11" spans="1:6" ht="14.25" thickBot="1">
      <c r="A11" s="1"/>
      <c r="B11" s="5" t="s">
        <v>10</v>
      </c>
      <c r="C11" s="1"/>
      <c r="D11" s="1"/>
      <c r="E11" s="1"/>
      <c r="F11" s="1"/>
    </row>
    <row r="12" spans="1:6">
      <c r="A12" s="1"/>
      <c r="B12" s="22" t="s">
        <v>11</v>
      </c>
      <c r="C12" s="20" t="s">
        <v>12</v>
      </c>
      <c r="D12" s="20" t="s">
        <v>13</v>
      </c>
      <c r="E12" s="20" t="s">
        <v>14</v>
      </c>
      <c r="F12" s="24" t="s">
        <v>15</v>
      </c>
    </row>
    <row r="13" spans="1:6">
      <c r="A13" s="1"/>
      <c r="B13" s="7">
        <v>1020</v>
      </c>
      <c r="C13" s="8" t="str">
        <f>IF(B13="","",VLOOKUP(B13,商品一覧!$B$3:$K$20,2,FALSE))</f>
        <v>ビタミンAアルファ</v>
      </c>
      <c r="D13" s="8">
        <f>IF(B13="","",VLOOKUP(B13,商品一覧!$B$3:$K$20,5,FALSE))</f>
        <v>150</v>
      </c>
      <c r="E13" s="9">
        <v>12</v>
      </c>
      <c r="F13" s="10">
        <f>IF(D13="","",D13*E13)</f>
        <v>1800</v>
      </c>
    </row>
    <row r="14" spans="1:6">
      <c r="A14" s="1"/>
      <c r="B14" s="7">
        <v>1030</v>
      </c>
      <c r="C14" s="8" t="str">
        <f>IF(B14="","",VLOOKUP(B14,商品一覧!$B$3:$K$20,2,FALSE))</f>
        <v>ビタミンCアルファ</v>
      </c>
      <c r="D14" s="9">
        <f>IF(B14="","",VLOOKUP(B14,商品一覧!$B$3:$K$20,5,FALSE))</f>
        <v>150</v>
      </c>
      <c r="E14" s="9">
        <v>24</v>
      </c>
      <c r="F14" s="10">
        <f>IF(D14="","",D14*E14)</f>
        <v>3600</v>
      </c>
    </row>
    <row r="15" spans="1:6">
      <c r="A15" s="1"/>
      <c r="B15" s="7">
        <v>1060</v>
      </c>
      <c r="C15" s="8" t="str">
        <f>IF(B15="","",VLOOKUP(B15,商品一覧!$B$3:$K$20,2,FALSE))</f>
        <v>中国漢方スープ</v>
      </c>
      <c r="D15" s="9">
        <f>IF(B15="","",VLOOKUP(B15,商品一覧!$B$3:$K$20,5,FALSE))</f>
        <v>1500</v>
      </c>
      <c r="E15" s="9">
        <v>6</v>
      </c>
      <c r="F15" s="10">
        <f>IF(D15="","",D15*E15)</f>
        <v>9000</v>
      </c>
    </row>
    <row r="16" spans="1:6">
      <c r="A16" s="1"/>
      <c r="B16" s="7">
        <v>1090</v>
      </c>
      <c r="C16" s="8" t="str">
        <f>IF(B16="","",VLOOKUP(B16,商品一覧!$B$3:$K$20,2,FALSE))</f>
        <v>ヘルシー・ビタミンB(L)</v>
      </c>
      <c r="D16" s="9">
        <f>IF(B16="","",VLOOKUP(B16,商品一覧!$B$3:$K$20,5,FALSE))</f>
        <v>1800</v>
      </c>
      <c r="E16" s="9">
        <v>3</v>
      </c>
      <c r="F16" s="10">
        <f>IF(D16="","",D16*E16)</f>
        <v>5400</v>
      </c>
    </row>
    <row r="17" spans="1:6" ht="14.25" thickBot="1">
      <c r="A17" s="1"/>
      <c r="B17" s="11"/>
      <c r="C17" s="12" t="str">
        <f>IF(B17="","",VLOOKUP(B17,商品一覧!$B$3:$K$20,2,FALSE))</f>
        <v/>
      </c>
      <c r="D17" s="13" t="str">
        <f>IF(B17="","",VLOOKUP(B17,商品一覧!$B$3:$K$20,5,FALSE))</f>
        <v/>
      </c>
      <c r="E17" s="13"/>
      <c r="F17" s="14" t="str">
        <f>IF(D17="","",D17*E17)</f>
        <v/>
      </c>
    </row>
    <row r="18" spans="1:6">
      <c r="A18" s="1"/>
      <c r="B18" s="15"/>
      <c r="C18" s="15"/>
      <c r="D18" s="52" t="s">
        <v>16</v>
      </c>
      <c r="E18" s="53"/>
      <c r="F18" s="16">
        <f>SUM(F13:F17)</f>
        <v>19800</v>
      </c>
    </row>
    <row r="19" spans="1:6">
      <c r="A19" s="1"/>
      <c r="B19" s="1"/>
      <c r="C19" s="1"/>
      <c r="D19" s="25" t="s">
        <v>17</v>
      </c>
      <c r="E19" s="26">
        <v>0.08</v>
      </c>
      <c r="F19" s="10">
        <f>F18*E19</f>
        <v>1584</v>
      </c>
    </row>
    <row r="20" spans="1:6" ht="14.25" thickBot="1">
      <c r="A20" s="1"/>
      <c r="B20" s="1"/>
      <c r="C20" s="1"/>
      <c r="D20" s="54" t="s">
        <v>18</v>
      </c>
      <c r="E20" s="55"/>
      <c r="F20" s="14">
        <f>F18+F19</f>
        <v>21384</v>
      </c>
    </row>
    <row r="21" spans="1:6">
      <c r="A21" s="1"/>
      <c r="B21" s="1"/>
      <c r="C21" s="1"/>
      <c r="D21" s="1"/>
      <c r="E21" s="1"/>
      <c r="F21" s="1"/>
    </row>
    <row r="22" spans="1:6">
      <c r="A22" s="1"/>
      <c r="B22" s="1"/>
      <c r="C22" s="1"/>
      <c r="D22" s="1"/>
      <c r="E22" s="1"/>
      <c r="F22" s="1"/>
    </row>
    <row r="23" spans="1:6">
      <c r="A23" s="1"/>
      <c r="B23" s="1"/>
      <c r="C23" s="1"/>
      <c r="D23" s="1"/>
      <c r="E23" s="1"/>
      <c r="F23" s="1"/>
    </row>
    <row r="24" spans="1:6">
      <c r="A24" s="1"/>
      <c r="B24" s="1"/>
      <c r="C24" s="1"/>
      <c r="D24" s="1"/>
      <c r="E24" s="1"/>
      <c r="F24" s="1"/>
    </row>
    <row r="25" spans="1:6">
      <c r="A25" s="1"/>
      <c r="B25" s="1"/>
      <c r="C25" s="1"/>
      <c r="D25" s="1"/>
      <c r="E25" s="1"/>
      <c r="F25" s="1"/>
    </row>
    <row r="26" spans="1:6">
      <c r="A26" s="1"/>
      <c r="B26" s="1"/>
      <c r="C26" s="1"/>
      <c r="D26" s="1"/>
      <c r="E26" s="1"/>
      <c r="F26" s="1"/>
    </row>
    <row r="27" spans="1:6">
      <c r="A27" s="1"/>
      <c r="B27" s="1"/>
      <c r="C27" s="1"/>
      <c r="D27" s="1"/>
      <c r="E27" s="1"/>
      <c r="F27" s="1"/>
    </row>
    <row r="28" spans="1:6">
      <c r="A28" s="1"/>
      <c r="B28" s="1"/>
      <c r="C28" s="1"/>
      <c r="D28" s="1"/>
      <c r="E28" s="1"/>
      <c r="F28" s="1"/>
    </row>
    <row r="29" spans="1:6">
      <c r="A29" s="1"/>
      <c r="B29" s="1"/>
      <c r="C29" s="1"/>
      <c r="D29" s="1"/>
      <c r="E29" s="1"/>
      <c r="F29" s="1"/>
    </row>
  </sheetData>
  <mergeCells count="5">
    <mergeCell ref="B3:D4"/>
    <mergeCell ref="E7:F7"/>
    <mergeCell ref="C8:F8"/>
    <mergeCell ref="D18:E18"/>
    <mergeCell ref="D20:E20"/>
  </mergeCells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workbookViewId="0"/>
  </sheetViews>
  <sheetFormatPr defaultRowHeight="13.5"/>
  <cols>
    <col min="1" max="1" width="2.375" customWidth="1"/>
    <col min="2" max="2" width="7.625" customWidth="1"/>
    <col min="3" max="3" width="17.5" bestFit="1" customWidth="1"/>
    <col min="4" max="5" width="7.625" customWidth="1"/>
    <col min="6" max="6" width="10.625" customWidth="1"/>
  </cols>
  <sheetData>
    <row r="1" spans="1:6">
      <c r="A1" s="1"/>
      <c r="B1" s="2" t="s">
        <v>22</v>
      </c>
      <c r="C1" s="1"/>
      <c r="D1" s="1"/>
      <c r="E1" s="1"/>
      <c r="F1" s="1"/>
    </row>
    <row r="2" spans="1:6" ht="14.25" thickBot="1">
      <c r="A2" s="1"/>
      <c r="B2" s="1"/>
      <c r="C2" s="1"/>
      <c r="D2" s="1"/>
      <c r="E2" s="1"/>
      <c r="F2" s="1"/>
    </row>
    <row r="3" spans="1:6">
      <c r="A3" s="1"/>
      <c r="B3" s="44" t="s">
        <v>23</v>
      </c>
      <c r="C3" s="45"/>
      <c r="D3" s="45"/>
      <c r="E3" s="20" t="s">
        <v>73</v>
      </c>
      <c r="F3" s="3">
        <v>1112</v>
      </c>
    </row>
    <row r="4" spans="1:6" ht="14.25" thickBot="1">
      <c r="A4" s="1"/>
      <c r="B4" s="46"/>
      <c r="C4" s="47"/>
      <c r="D4" s="47"/>
      <c r="E4" s="21" t="s">
        <v>24</v>
      </c>
      <c r="F4" s="4">
        <v>41798</v>
      </c>
    </row>
    <row r="5" spans="1:6">
      <c r="A5" s="1"/>
      <c r="B5" s="1"/>
      <c r="C5" s="1"/>
      <c r="D5" s="1"/>
      <c r="E5" s="1"/>
      <c r="F5" s="1"/>
    </row>
    <row r="6" spans="1:6" ht="14.25" thickBot="1">
      <c r="A6" s="1"/>
      <c r="B6" s="5" t="s">
        <v>3</v>
      </c>
      <c r="C6" s="1"/>
      <c r="D6" s="1"/>
      <c r="E6" s="1"/>
      <c r="F6" s="1"/>
    </row>
    <row r="7" spans="1:6">
      <c r="A7" s="1"/>
      <c r="B7" s="22" t="s">
        <v>4</v>
      </c>
      <c r="C7" s="6" t="s">
        <v>25</v>
      </c>
      <c r="D7" s="20" t="s">
        <v>6</v>
      </c>
      <c r="E7" s="48" t="s">
        <v>26</v>
      </c>
      <c r="F7" s="49"/>
    </row>
    <row r="8" spans="1:6" ht="14.25" thickBot="1">
      <c r="A8" s="1"/>
      <c r="B8" s="23" t="s">
        <v>8</v>
      </c>
      <c r="C8" s="50" t="s">
        <v>27</v>
      </c>
      <c r="D8" s="50"/>
      <c r="E8" s="50"/>
      <c r="F8" s="51"/>
    </row>
    <row r="9" spans="1:6">
      <c r="A9" s="1"/>
      <c r="B9" s="1"/>
      <c r="C9" s="1"/>
      <c r="D9" s="1"/>
      <c r="E9" s="1"/>
      <c r="F9" s="1"/>
    </row>
    <row r="10" spans="1:6">
      <c r="A10" s="1"/>
      <c r="B10" s="1"/>
      <c r="C10" s="1"/>
      <c r="D10" s="1"/>
      <c r="E10" s="1"/>
      <c r="F10" s="1"/>
    </row>
    <row r="11" spans="1:6" ht="14.25" thickBot="1">
      <c r="A11" s="1"/>
      <c r="B11" s="5" t="s">
        <v>28</v>
      </c>
      <c r="C11" s="1"/>
      <c r="D11" s="1"/>
      <c r="E11" s="1"/>
      <c r="F11" s="1"/>
    </row>
    <row r="12" spans="1:6">
      <c r="A12" s="1"/>
      <c r="B12" s="22" t="s">
        <v>11</v>
      </c>
      <c r="C12" s="20" t="s">
        <v>12</v>
      </c>
      <c r="D12" s="20" t="s">
        <v>13</v>
      </c>
      <c r="E12" s="20" t="s">
        <v>14</v>
      </c>
      <c r="F12" s="24" t="s">
        <v>15</v>
      </c>
    </row>
    <row r="13" spans="1:6">
      <c r="A13" s="1"/>
      <c r="B13" s="7">
        <v>1020</v>
      </c>
      <c r="C13" s="8" t="str">
        <f>IF(B13="","",VLOOKUP(B13,商品一覧!$B$3:$K$20,2,FALSE))</f>
        <v>ビタミンAアルファ</v>
      </c>
      <c r="D13" s="8">
        <f>IF(B13="","",VLOOKUP(B13,商品一覧!$B$3:$K$20,5,FALSE))</f>
        <v>150</v>
      </c>
      <c r="E13" s="9">
        <v>12</v>
      </c>
      <c r="F13" s="10">
        <f>IF(D13="","",D13*E13)</f>
        <v>1800</v>
      </c>
    </row>
    <row r="14" spans="1:6">
      <c r="A14" s="1"/>
      <c r="B14" s="7">
        <v>1030</v>
      </c>
      <c r="C14" s="8" t="str">
        <f>IF(B14="","",VLOOKUP(B14,商品一覧!$B$3:$K$20,2,FALSE))</f>
        <v>ビタミンCアルファ</v>
      </c>
      <c r="D14" s="9">
        <f>IF(B14="","",VLOOKUP(B14,商品一覧!$B$3:$K$20,5,FALSE))</f>
        <v>150</v>
      </c>
      <c r="E14" s="9">
        <v>24</v>
      </c>
      <c r="F14" s="10">
        <f>IF(D14="","",D14*E14)</f>
        <v>3600</v>
      </c>
    </row>
    <row r="15" spans="1:6">
      <c r="A15" s="1"/>
      <c r="B15" s="7">
        <v>1060</v>
      </c>
      <c r="C15" s="8" t="str">
        <f>IF(B15="","",VLOOKUP(B15,商品一覧!$B$3:$K$20,2,FALSE))</f>
        <v>中国漢方スープ</v>
      </c>
      <c r="D15" s="9">
        <f>IF(B15="","",VLOOKUP(B15,商品一覧!$B$3:$K$20,5,FALSE))</f>
        <v>1500</v>
      </c>
      <c r="E15" s="9">
        <v>6</v>
      </c>
      <c r="F15" s="10">
        <f>IF(D15="","",D15*E15)</f>
        <v>9000</v>
      </c>
    </row>
    <row r="16" spans="1:6">
      <c r="A16" s="1"/>
      <c r="B16" s="7">
        <v>1090</v>
      </c>
      <c r="C16" s="8" t="str">
        <f>IF(B16="","",VLOOKUP(B16,商品一覧!$B$3:$K$20,2,FALSE))</f>
        <v>ヘルシー・ビタミンB(L)</v>
      </c>
      <c r="D16" s="9">
        <f>IF(B16="","",VLOOKUP(B16,商品一覧!$B$3:$K$20,5,FALSE))</f>
        <v>1800</v>
      </c>
      <c r="E16" s="9">
        <v>3</v>
      </c>
      <c r="F16" s="10">
        <f>IF(D16="","",D16*E16)</f>
        <v>5400</v>
      </c>
    </row>
    <row r="17" spans="1:6" ht="14.25" thickBot="1">
      <c r="A17" s="1"/>
      <c r="B17" s="11" t="s">
        <v>29</v>
      </c>
      <c r="C17" s="12" t="str">
        <f>IF(B17="","",VLOOKUP(B17,商品一覧!$B$3:$K$20,2,FALSE))</f>
        <v/>
      </c>
      <c r="D17" s="13" t="str">
        <f>IF(B17="","",VLOOKUP(B17,商品一覧!$B$3:$K$20,5,FALSE))</f>
        <v/>
      </c>
      <c r="E17" s="13" t="s">
        <v>29</v>
      </c>
      <c r="F17" s="14" t="str">
        <f>IF(D17="","",D17*E17)</f>
        <v/>
      </c>
    </row>
    <row r="18" spans="1:6">
      <c r="A18" s="1"/>
      <c r="B18" s="15"/>
      <c r="C18" s="15"/>
      <c r="D18" s="52" t="s">
        <v>16</v>
      </c>
      <c r="E18" s="53"/>
      <c r="F18" s="16">
        <f>SUM(F13:F17)</f>
        <v>19800</v>
      </c>
    </row>
    <row r="19" spans="1:6">
      <c r="A19" s="1"/>
      <c r="B19" s="1"/>
      <c r="C19" s="1"/>
      <c r="D19" s="25" t="s">
        <v>17</v>
      </c>
      <c r="E19" s="26">
        <v>0.08</v>
      </c>
      <c r="F19" s="10">
        <f>F18*E19</f>
        <v>1584</v>
      </c>
    </row>
    <row r="20" spans="1:6" ht="14.25" thickBot="1">
      <c r="A20" s="1"/>
      <c r="B20" s="1"/>
      <c r="C20" s="1"/>
      <c r="D20" s="54" t="s">
        <v>18</v>
      </c>
      <c r="E20" s="55"/>
      <c r="F20" s="14">
        <f>F18+F19</f>
        <v>21384</v>
      </c>
    </row>
    <row r="21" spans="1:6">
      <c r="A21" s="1"/>
      <c r="B21" s="1"/>
      <c r="C21" s="1"/>
      <c r="D21" s="1"/>
      <c r="E21" s="1"/>
      <c r="F21" s="1"/>
    </row>
    <row r="22" spans="1:6">
      <c r="A22" s="1"/>
      <c r="B22" s="1"/>
      <c r="C22" s="1"/>
      <c r="D22" s="1"/>
      <c r="E22" s="1"/>
      <c r="F22" s="1"/>
    </row>
    <row r="23" spans="1:6">
      <c r="A23" s="1"/>
      <c r="B23" s="1" t="s">
        <v>30</v>
      </c>
      <c r="C23" s="17"/>
      <c r="D23" s="1"/>
      <c r="E23" s="1"/>
      <c r="F23" s="1"/>
    </row>
    <row r="24" spans="1:6">
      <c r="A24" s="1"/>
      <c r="B24" s="1" t="s">
        <v>31</v>
      </c>
      <c r="C24" s="1"/>
      <c r="D24" s="1"/>
      <c r="E24" s="1"/>
      <c r="F24" s="1"/>
    </row>
    <row r="25" spans="1:6">
      <c r="A25" s="1"/>
      <c r="B25" s="1"/>
      <c r="C25" s="1"/>
      <c r="D25" s="1"/>
      <c r="E25" s="1"/>
      <c r="F25" s="1"/>
    </row>
    <row r="26" spans="1:6">
      <c r="A26" s="1"/>
      <c r="B26" s="1"/>
      <c r="C26" s="1"/>
      <c r="D26" s="1"/>
      <c r="E26" s="1"/>
      <c r="F26" s="1"/>
    </row>
    <row r="27" spans="1:6">
      <c r="A27" s="1"/>
      <c r="B27" s="1"/>
      <c r="C27" s="1"/>
      <c r="D27" s="1"/>
      <c r="E27" s="1"/>
      <c r="F27" s="1"/>
    </row>
    <row r="28" spans="1:6">
      <c r="A28" s="1"/>
      <c r="B28" s="1"/>
      <c r="C28" s="1"/>
      <c r="D28" s="1"/>
      <c r="E28" s="1"/>
      <c r="F28" s="1"/>
    </row>
    <row r="29" spans="1:6">
      <c r="A29" s="1"/>
      <c r="B29" s="1"/>
      <c r="C29" s="1"/>
      <c r="D29" s="1"/>
      <c r="E29" s="1"/>
      <c r="F29" s="1"/>
    </row>
  </sheetData>
  <mergeCells count="5">
    <mergeCell ref="B3:D4"/>
    <mergeCell ref="E7:F7"/>
    <mergeCell ref="C8:F8"/>
    <mergeCell ref="D18:E18"/>
    <mergeCell ref="D20:E20"/>
  </mergeCells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workbookViewId="0"/>
  </sheetViews>
  <sheetFormatPr defaultRowHeight="13.5"/>
  <cols>
    <col min="1" max="1" width="3.625" customWidth="1"/>
    <col min="2" max="2" width="9.5" customWidth="1"/>
    <col min="3" max="3" width="26.75" bestFit="1" customWidth="1"/>
    <col min="4" max="4" width="40.625" customWidth="1"/>
    <col min="5" max="5" width="13" bestFit="1" customWidth="1"/>
    <col min="6" max="6" width="9.125" bestFit="1" customWidth="1"/>
    <col min="7" max="8" width="7.875" customWidth="1"/>
    <col min="9" max="9" width="10.75" customWidth="1"/>
    <col min="10" max="10" width="17.25" bestFit="1" customWidth="1"/>
    <col min="11" max="11" width="10.75" customWidth="1"/>
  </cols>
  <sheetData>
    <row r="1" spans="1:11" ht="18.75">
      <c r="A1" s="18"/>
      <c r="B1" s="19" t="s">
        <v>32</v>
      </c>
      <c r="C1" s="18"/>
      <c r="D1" s="18"/>
      <c r="E1" s="18"/>
      <c r="F1" s="18"/>
      <c r="G1" s="18"/>
      <c r="H1" s="18"/>
      <c r="I1" s="18"/>
      <c r="J1" s="18"/>
      <c r="K1" s="18"/>
    </row>
    <row r="2" spans="1:11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>
      <c r="A3" s="18"/>
      <c r="B3" s="42" t="s">
        <v>59</v>
      </c>
      <c r="C3" s="42" t="s">
        <v>60</v>
      </c>
      <c r="D3" s="43" t="s">
        <v>61</v>
      </c>
      <c r="E3" s="42" t="s">
        <v>62</v>
      </c>
      <c r="F3" s="42" t="s">
        <v>69</v>
      </c>
      <c r="G3" s="42" t="s">
        <v>63</v>
      </c>
      <c r="H3" s="42" t="s">
        <v>64</v>
      </c>
      <c r="I3" s="42" t="s">
        <v>65</v>
      </c>
      <c r="J3" s="42" t="s">
        <v>66</v>
      </c>
      <c r="K3" s="43" t="s">
        <v>67</v>
      </c>
    </row>
    <row r="4" spans="1:11" ht="50.1" customHeight="1">
      <c r="A4" s="18"/>
      <c r="B4" s="32">
        <v>1010</v>
      </c>
      <c r="C4" s="32" t="s">
        <v>33</v>
      </c>
      <c r="D4" s="33" t="s">
        <v>34</v>
      </c>
      <c r="E4" s="32" t="s">
        <v>35</v>
      </c>
      <c r="F4" s="34">
        <v>12000</v>
      </c>
      <c r="G4" s="34">
        <v>7420</v>
      </c>
      <c r="H4" s="34">
        <f t="shared" ref="H4:H20" si="0">F4-G4</f>
        <v>4580</v>
      </c>
      <c r="I4" s="32">
        <v>1</v>
      </c>
      <c r="J4" s="35">
        <v>41518</v>
      </c>
      <c r="K4" s="36" t="s">
        <v>36</v>
      </c>
    </row>
    <row r="5" spans="1:11" ht="50.1" customHeight="1">
      <c r="A5" s="18"/>
      <c r="B5" s="27">
        <v>1011</v>
      </c>
      <c r="C5" s="27" t="s">
        <v>37</v>
      </c>
      <c r="D5" s="28" t="s">
        <v>38</v>
      </c>
      <c r="E5" s="27" t="s">
        <v>39</v>
      </c>
      <c r="F5" s="29">
        <v>7000</v>
      </c>
      <c r="G5" s="29">
        <v>4750</v>
      </c>
      <c r="H5" s="29">
        <f t="shared" si="0"/>
        <v>2250</v>
      </c>
      <c r="I5" s="27">
        <v>1</v>
      </c>
      <c r="J5" s="30">
        <v>40848</v>
      </c>
      <c r="K5" s="31" t="s">
        <v>36</v>
      </c>
    </row>
    <row r="6" spans="1:11" ht="50.1" customHeight="1">
      <c r="A6" s="18"/>
      <c r="B6" s="32">
        <v>1020</v>
      </c>
      <c r="C6" s="32" t="s">
        <v>79</v>
      </c>
      <c r="D6" s="33" t="s">
        <v>80</v>
      </c>
      <c r="E6" s="32" t="s">
        <v>40</v>
      </c>
      <c r="F6" s="34">
        <v>150</v>
      </c>
      <c r="G6" s="34">
        <v>68</v>
      </c>
      <c r="H6" s="34">
        <f t="shared" si="0"/>
        <v>82</v>
      </c>
      <c r="I6" s="32">
        <v>6</v>
      </c>
      <c r="J6" s="35">
        <v>40918</v>
      </c>
      <c r="K6" s="36" t="s">
        <v>41</v>
      </c>
    </row>
    <row r="7" spans="1:11" ht="50.1" customHeight="1">
      <c r="A7" s="18"/>
      <c r="B7" s="27">
        <v>1030</v>
      </c>
      <c r="C7" s="27" t="s">
        <v>74</v>
      </c>
      <c r="D7" s="28" t="s">
        <v>42</v>
      </c>
      <c r="E7" s="27" t="s">
        <v>43</v>
      </c>
      <c r="F7" s="29">
        <v>150</v>
      </c>
      <c r="G7" s="29">
        <v>72</v>
      </c>
      <c r="H7" s="29">
        <f t="shared" si="0"/>
        <v>78</v>
      </c>
      <c r="I7" s="27">
        <v>6</v>
      </c>
      <c r="J7" s="30">
        <v>41284</v>
      </c>
      <c r="K7" s="31" t="s">
        <v>41</v>
      </c>
    </row>
    <row r="8" spans="1:11" ht="50.1" customHeight="1">
      <c r="A8" s="18"/>
      <c r="B8" s="32">
        <v>1040</v>
      </c>
      <c r="C8" s="32" t="s">
        <v>44</v>
      </c>
      <c r="D8" s="33" t="s">
        <v>45</v>
      </c>
      <c r="E8" s="32" t="s">
        <v>40</v>
      </c>
      <c r="F8" s="34">
        <v>320</v>
      </c>
      <c r="G8" s="34">
        <v>186</v>
      </c>
      <c r="H8" s="34">
        <f t="shared" si="0"/>
        <v>134</v>
      </c>
      <c r="I8" s="32">
        <v>6</v>
      </c>
      <c r="J8" s="35">
        <v>41122</v>
      </c>
      <c r="K8" s="36" t="s">
        <v>41</v>
      </c>
    </row>
    <row r="9" spans="1:11" ht="50.1" customHeight="1">
      <c r="A9" s="18"/>
      <c r="B9" s="27">
        <v>1050</v>
      </c>
      <c r="C9" s="27" t="s">
        <v>46</v>
      </c>
      <c r="D9" s="28" t="s">
        <v>72</v>
      </c>
      <c r="E9" s="27" t="s">
        <v>35</v>
      </c>
      <c r="F9" s="29">
        <v>1200</v>
      </c>
      <c r="G9" s="29">
        <v>860</v>
      </c>
      <c r="H9" s="29">
        <f t="shared" si="0"/>
        <v>340</v>
      </c>
      <c r="I9" s="27">
        <v>1</v>
      </c>
      <c r="J9" s="30">
        <v>41487</v>
      </c>
      <c r="K9" s="31" t="s">
        <v>41</v>
      </c>
    </row>
    <row r="10" spans="1:11" ht="50.1" customHeight="1">
      <c r="A10" s="18"/>
      <c r="B10" s="32">
        <v>1051</v>
      </c>
      <c r="C10" s="32" t="s">
        <v>47</v>
      </c>
      <c r="D10" s="33" t="s">
        <v>71</v>
      </c>
      <c r="E10" s="32" t="s">
        <v>35</v>
      </c>
      <c r="F10" s="34">
        <v>2000</v>
      </c>
      <c r="G10" s="34">
        <v>1430</v>
      </c>
      <c r="H10" s="34">
        <f t="shared" si="0"/>
        <v>570</v>
      </c>
      <c r="I10" s="32">
        <v>1</v>
      </c>
      <c r="J10" s="35">
        <v>41487</v>
      </c>
      <c r="K10" s="36" t="s">
        <v>41</v>
      </c>
    </row>
    <row r="11" spans="1:11" ht="50.1" customHeight="1">
      <c r="A11" s="18"/>
      <c r="B11" s="27">
        <v>1060</v>
      </c>
      <c r="C11" s="27" t="s">
        <v>19</v>
      </c>
      <c r="D11" s="28" t="s">
        <v>48</v>
      </c>
      <c r="E11" s="27" t="s">
        <v>43</v>
      </c>
      <c r="F11" s="29">
        <v>1500</v>
      </c>
      <c r="G11" s="29">
        <v>960</v>
      </c>
      <c r="H11" s="29">
        <f t="shared" si="0"/>
        <v>540</v>
      </c>
      <c r="I11" s="27">
        <v>1</v>
      </c>
      <c r="J11" s="30">
        <v>41496</v>
      </c>
      <c r="K11" s="31" t="s">
        <v>41</v>
      </c>
    </row>
    <row r="12" spans="1:11" ht="50.1" customHeight="1">
      <c r="A12" s="18"/>
      <c r="B12" s="32">
        <v>1070</v>
      </c>
      <c r="C12" s="32" t="s">
        <v>20</v>
      </c>
      <c r="D12" s="33" t="s">
        <v>70</v>
      </c>
      <c r="E12" s="32" t="s">
        <v>68</v>
      </c>
      <c r="F12" s="34">
        <v>1000</v>
      </c>
      <c r="G12" s="34">
        <v>670</v>
      </c>
      <c r="H12" s="34">
        <f t="shared" si="0"/>
        <v>330</v>
      </c>
      <c r="I12" s="32">
        <v>3</v>
      </c>
      <c r="J12" s="35">
        <v>40605</v>
      </c>
      <c r="K12" s="36" t="s">
        <v>41</v>
      </c>
    </row>
    <row r="13" spans="1:11" ht="50.1" customHeight="1">
      <c r="A13" s="18"/>
      <c r="B13" s="27">
        <v>1080</v>
      </c>
      <c r="C13" s="27" t="s">
        <v>21</v>
      </c>
      <c r="D13" s="28" t="s">
        <v>70</v>
      </c>
      <c r="E13" s="27" t="s">
        <v>68</v>
      </c>
      <c r="F13" s="29">
        <v>1200</v>
      </c>
      <c r="G13" s="29">
        <v>750</v>
      </c>
      <c r="H13" s="29">
        <f t="shared" si="0"/>
        <v>450</v>
      </c>
      <c r="I13" s="27">
        <v>3</v>
      </c>
      <c r="J13" s="30">
        <v>41014</v>
      </c>
      <c r="K13" s="31" t="s">
        <v>36</v>
      </c>
    </row>
    <row r="14" spans="1:11" ht="50.1" customHeight="1">
      <c r="A14" s="18"/>
      <c r="B14" s="32">
        <v>1090</v>
      </c>
      <c r="C14" s="32" t="s">
        <v>77</v>
      </c>
      <c r="D14" s="33" t="s">
        <v>49</v>
      </c>
      <c r="E14" s="32" t="s">
        <v>43</v>
      </c>
      <c r="F14" s="34">
        <v>1800</v>
      </c>
      <c r="G14" s="34">
        <v>1050</v>
      </c>
      <c r="H14" s="34">
        <f t="shared" si="0"/>
        <v>750</v>
      </c>
      <c r="I14" s="32">
        <v>1</v>
      </c>
      <c r="J14" s="35">
        <v>41548</v>
      </c>
      <c r="K14" s="36" t="s">
        <v>41</v>
      </c>
    </row>
    <row r="15" spans="1:11" ht="50.1" customHeight="1">
      <c r="A15" s="18"/>
      <c r="B15" s="27">
        <v>1091</v>
      </c>
      <c r="C15" s="27" t="s">
        <v>78</v>
      </c>
      <c r="D15" s="28" t="s">
        <v>50</v>
      </c>
      <c r="E15" s="27" t="s">
        <v>43</v>
      </c>
      <c r="F15" s="29">
        <v>1000</v>
      </c>
      <c r="G15" s="29">
        <v>630</v>
      </c>
      <c r="H15" s="29">
        <f t="shared" si="0"/>
        <v>370</v>
      </c>
      <c r="I15" s="27">
        <v>1</v>
      </c>
      <c r="J15" s="30">
        <v>41548</v>
      </c>
      <c r="K15" s="31" t="s">
        <v>41</v>
      </c>
    </row>
    <row r="16" spans="1:11" ht="50.1" customHeight="1">
      <c r="A16" s="18"/>
      <c r="B16" s="32">
        <v>1100</v>
      </c>
      <c r="C16" s="32" t="s">
        <v>75</v>
      </c>
      <c r="D16" s="33" t="s">
        <v>51</v>
      </c>
      <c r="E16" s="32" t="s">
        <v>43</v>
      </c>
      <c r="F16" s="34">
        <v>1600</v>
      </c>
      <c r="G16" s="34">
        <v>750</v>
      </c>
      <c r="H16" s="34">
        <f t="shared" si="0"/>
        <v>850</v>
      </c>
      <c r="I16" s="32">
        <v>1</v>
      </c>
      <c r="J16" s="35">
        <v>41254</v>
      </c>
      <c r="K16" s="36" t="s">
        <v>36</v>
      </c>
    </row>
    <row r="17" spans="1:11" ht="50.1" customHeight="1">
      <c r="A17" s="18"/>
      <c r="B17" s="27">
        <v>1101</v>
      </c>
      <c r="C17" s="27" t="s">
        <v>76</v>
      </c>
      <c r="D17" s="28" t="s">
        <v>52</v>
      </c>
      <c r="E17" s="27" t="s">
        <v>43</v>
      </c>
      <c r="F17" s="29">
        <v>900</v>
      </c>
      <c r="G17" s="29">
        <v>345</v>
      </c>
      <c r="H17" s="29">
        <f t="shared" si="0"/>
        <v>555</v>
      </c>
      <c r="I17" s="27">
        <v>1</v>
      </c>
      <c r="J17" s="30">
        <v>41254</v>
      </c>
      <c r="K17" s="31" t="s">
        <v>36</v>
      </c>
    </row>
    <row r="18" spans="1:11" ht="50.1" customHeight="1">
      <c r="A18" s="18"/>
      <c r="B18" s="32">
        <v>1110</v>
      </c>
      <c r="C18" s="32" t="s">
        <v>53</v>
      </c>
      <c r="D18" s="33" t="s">
        <v>54</v>
      </c>
      <c r="E18" s="32" t="s">
        <v>35</v>
      </c>
      <c r="F18" s="34">
        <v>11000</v>
      </c>
      <c r="G18" s="34">
        <v>5680</v>
      </c>
      <c r="H18" s="34">
        <f t="shared" si="0"/>
        <v>5320</v>
      </c>
      <c r="I18" s="32">
        <v>1</v>
      </c>
      <c r="J18" s="35">
        <v>41306</v>
      </c>
      <c r="K18" s="36" t="s">
        <v>41</v>
      </c>
    </row>
    <row r="19" spans="1:11" ht="50.1" customHeight="1">
      <c r="A19" s="18"/>
      <c r="B19" s="27">
        <v>1111</v>
      </c>
      <c r="C19" s="27" t="s">
        <v>55</v>
      </c>
      <c r="D19" s="28" t="s">
        <v>56</v>
      </c>
      <c r="E19" s="27" t="s">
        <v>35</v>
      </c>
      <c r="F19" s="29">
        <v>6000</v>
      </c>
      <c r="G19" s="29">
        <v>3460</v>
      </c>
      <c r="H19" s="29">
        <f t="shared" si="0"/>
        <v>2540</v>
      </c>
      <c r="I19" s="27">
        <v>1</v>
      </c>
      <c r="J19" s="30">
        <v>40940</v>
      </c>
      <c r="K19" s="31" t="s">
        <v>41</v>
      </c>
    </row>
    <row r="20" spans="1:11" ht="50.1" customHeight="1">
      <c r="A20" s="18"/>
      <c r="B20" s="37">
        <v>1112</v>
      </c>
      <c r="C20" s="37" t="s">
        <v>57</v>
      </c>
      <c r="D20" s="38" t="s">
        <v>58</v>
      </c>
      <c r="E20" s="37" t="s">
        <v>35</v>
      </c>
      <c r="F20" s="39">
        <v>2000</v>
      </c>
      <c r="G20" s="39">
        <v>1240</v>
      </c>
      <c r="H20" s="39">
        <f t="shared" si="0"/>
        <v>760</v>
      </c>
      <c r="I20" s="37">
        <v>1</v>
      </c>
      <c r="J20" s="40">
        <v>41699</v>
      </c>
      <c r="K20" s="41" t="s">
        <v>41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注文書</vt:lpstr>
      <vt:lpstr>納品書</vt:lpstr>
      <vt:lpstr>商品一覧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2013-11-20T09:56:51Z</dcterms:created>
  <dcterms:modified xsi:type="dcterms:W3CDTF">2014-03-03T06:39:02Z</dcterms:modified>
</cp:coreProperties>
</file>