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15360" windowHeight="7770"/>
  </bookViews>
  <sheets>
    <sheet name="売上表" sheetId="1" r:id="rId1"/>
    <sheet name="リスト" sheetId="2" r:id="rId2"/>
    <sheet name="支店別ツアー別集計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7" i="1" l="1"/>
  <c r="H81" i="1"/>
  <c r="H78" i="1"/>
  <c r="H76" i="1"/>
  <c r="H73" i="1"/>
  <c r="H71" i="1"/>
  <c r="H68" i="1"/>
  <c r="H66" i="1"/>
  <c r="H64" i="1"/>
  <c r="H60" i="1"/>
  <c r="H56" i="1"/>
  <c r="H52" i="1"/>
  <c r="H47" i="1"/>
  <c r="H44" i="1"/>
  <c r="H42" i="1"/>
  <c r="H40" i="1"/>
  <c r="H37" i="1"/>
  <c r="H34" i="1"/>
  <c r="H31" i="1"/>
  <c r="H28" i="1"/>
  <c r="H25" i="1"/>
  <c r="H23" i="1"/>
  <c r="H19" i="1"/>
  <c r="H16" i="1"/>
  <c r="H14" i="1"/>
  <c r="H10" i="1"/>
  <c r="H6" i="1"/>
  <c r="H61" i="1" l="1"/>
  <c r="H74" i="1"/>
  <c r="H88" i="1"/>
  <c r="H48" i="1"/>
  <c r="H32" i="1"/>
  <c r="H17" i="1"/>
  <c r="F18" i="1"/>
  <c r="D20" i="1"/>
  <c r="F82" i="1"/>
  <c r="H89" i="1" l="1"/>
  <c r="I35" i="1"/>
  <c r="J35" i="1" s="1"/>
  <c r="I11" i="1"/>
  <c r="J11" i="1" s="1"/>
  <c r="I82" i="1"/>
  <c r="J82" i="1" s="1"/>
  <c r="I20" i="1"/>
  <c r="J20" i="1" s="1"/>
  <c r="I53" i="1"/>
  <c r="J53" i="1" s="1"/>
  <c r="I72" i="1"/>
  <c r="J72" i="1" s="1"/>
  <c r="J73" i="1" s="1"/>
  <c r="I26" i="1"/>
  <c r="J26" i="1" s="1"/>
  <c r="I7" i="1"/>
  <c r="J7" i="1" s="1"/>
  <c r="I49" i="1"/>
  <c r="J49" i="1" s="1"/>
  <c r="I79" i="1"/>
  <c r="J79" i="1" s="1"/>
  <c r="I36" i="1"/>
  <c r="J36" i="1" s="1"/>
  <c r="I57" i="1"/>
  <c r="J57" i="1" s="1"/>
  <c r="I15" i="1"/>
  <c r="J15" i="1" s="1"/>
  <c r="J16" i="1" s="1"/>
  <c r="I38" i="1"/>
  <c r="J38" i="1" s="1"/>
  <c r="I77" i="1"/>
  <c r="J77" i="1" s="1"/>
  <c r="J78" i="1" s="1"/>
  <c r="I12" i="1"/>
  <c r="J12" i="1" s="1"/>
  <c r="I50" i="1"/>
  <c r="J50" i="1" s="1"/>
  <c r="I21" i="1"/>
  <c r="J21" i="1" s="1"/>
  <c r="I54" i="1"/>
  <c r="J54" i="1" s="1"/>
  <c r="I83" i="1"/>
  <c r="J83" i="1" s="1"/>
  <c r="I41" i="1"/>
  <c r="J41" i="1" s="1"/>
  <c r="J42" i="1" s="1"/>
  <c r="I62" i="1"/>
  <c r="J62" i="1" s="1"/>
  <c r="I24" i="1"/>
  <c r="J24" i="1" s="1"/>
  <c r="J25" i="1" s="1"/>
  <c r="I43" i="1"/>
  <c r="J43" i="1" s="1"/>
  <c r="J44" i="1" s="1"/>
  <c r="I51" i="1"/>
  <c r="J51" i="1" s="1"/>
  <c r="I29" i="1"/>
  <c r="J29" i="1" s="1"/>
  <c r="I65" i="1"/>
  <c r="J65" i="1" s="1"/>
  <c r="J66" i="1" s="1"/>
  <c r="I80" i="1"/>
  <c r="J80" i="1" s="1"/>
  <c r="I30" i="1"/>
  <c r="J30" i="1" s="1"/>
  <c r="I5" i="1"/>
  <c r="J5" i="1" s="1"/>
  <c r="J6" i="1" s="1"/>
  <c r="I22" i="1"/>
  <c r="J22" i="1" s="1"/>
  <c r="I58" i="1"/>
  <c r="J58" i="1" s="1"/>
  <c r="I69" i="1"/>
  <c r="J69" i="1" s="1"/>
  <c r="I8" i="1"/>
  <c r="J8" i="1" s="1"/>
  <c r="I13" i="1"/>
  <c r="J13" i="1" s="1"/>
  <c r="I84" i="1"/>
  <c r="J84" i="1" s="1"/>
  <c r="I75" i="1"/>
  <c r="J75" i="1" s="1"/>
  <c r="J76" i="1" s="1"/>
  <c r="I33" i="1"/>
  <c r="J33" i="1" s="1"/>
  <c r="J34" i="1" s="1"/>
  <c r="I45" i="1"/>
  <c r="J45" i="1" s="1"/>
  <c r="I67" i="1"/>
  <c r="J67" i="1" s="1"/>
  <c r="J68" i="1" s="1"/>
  <c r="I27" i="1"/>
  <c r="J27" i="1" s="1"/>
  <c r="I59" i="1"/>
  <c r="J59" i="1" s="1"/>
  <c r="I39" i="1"/>
  <c r="J39" i="1" s="1"/>
  <c r="I46" i="1"/>
  <c r="J46" i="1" s="1"/>
  <c r="I70" i="1"/>
  <c r="J70" i="1" s="1"/>
  <c r="I85" i="1"/>
  <c r="J85" i="1" s="1"/>
  <c r="I9" i="1"/>
  <c r="J9" i="1" s="1"/>
  <c r="I55" i="1"/>
  <c r="J55" i="1" s="1"/>
  <c r="I86" i="1"/>
  <c r="J86" i="1" s="1"/>
  <c r="I63" i="1"/>
  <c r="J63" i="1" s="1"/>
  <c r="I18" i="1"/>
  <c r="J18" i="1" s="1"/>
  <c r="J19" i="1" s="1"/>
  <c r="F35" i="1"/>
  <c r="F11" i="1"/>
  <c r="F20" i="1"/>
  <c r="F53" i="1"/>
  <c r="F72" i="1"/>
  <c r="F26" i="1"/>
  <c r="F7" i="1"/>
  <c r="F49" i="1"/>
  <c r="F79" i="1"/>
  <c r="F36" i="1"/>
  <c r="F57" i="1"/>
  <c r="F15" i="1"/>
  <c r="F38" i="1"/>
  <c r="F77" i="1"/>
  <c r="F12" i="1"/>
  <c r="F50" i="1"/>
  <c r="F21" i="1"/>
  <c r="F54" i="1"/>
  <c r="F83" i="1"/>
  <c r="F41" i="1"/>
  <c r="F62" i="1"/>
  <c r="F24" i="1"/>
  <c r="F43" i="1"/>
  <c r="F51" i="1"/>
  <c r="F29" i="1"/>
  <c r="F65" i="1"/>
  <c r="F80" i="1"/>
  <c r="F30" i="1"/>
  <c r="F5" i="1"/>
  <c r="F22" i="1"/>
  <c r="F58" i="1"/>
  <c r="F69" i="1"/>
  <c r="F8" i="1"/>
  <c r="F13" i="1"/>
  <c r="F84" i="1"/>
  <c r="F75" i="1"/>
  <c r="F33" i="1"/>
  <c r="F45" i="1"/>
  <c r="F67" i="1"/>
  <c r="F27" i="1"/>
  <c r="F59" i="1"/>
  <c r="F39" i="1"/>
  <c r="F46" i="1"/>
  <c r="F70" i="1"/>
  <c r="F85" i="1"/>
  <c r="F9" i="1"/>
  <c r="F55" i="1"/>
  <c r="F86" i="1"/>
  <c r="F63" i="1"/>
  <c r="D35" i="1"/>
  <c r="D11" i="1"/>
  <c r="D82" i="1"/>
  <c r="D53" i="1"/>
  <c r="D72" i="1"/>
  <c r="D26" i="1"/>
  <c r="D7" i="1"/>
  <c r="D49" i="1"/>
  <c r="D79" i="1"/>
  <c r="D36" i="1"/>
  <c r="D57" i="1"/>
  <c r="D15" i="1"/>
  <c r="D38" i="1"/>
  <c r="D77" i="1"/>
  <c r="D12" i="1"/>
  <c r="D50" i="1"/>
  <c r="D21" i="1"/>
  <c r="D54" i="1"/>
  <c r="D83" i="1"/>
  <c r="D41" i="1"/>
  <c r="D62" i="1"/>
  <c r="D24" i="1"/>
  <c r="D43" i="1"/>
  <c r="D51" i="1"/>
  <c r="D29" i="1"/>
  <c r="D65" i="1"/>
  <c r="D80" i="1"/>
  <c r="D30" i="1"/>
  <c r="D5" i="1"/>
  <c r="D22" i="1"/>
  <c r="D58" i="1"/>
  <c r="D69" i="1"/>
  <c r="D8" i="1"/>
  <c r="D13" i="1"/>
  <c r="D84" i="1"/>
  <c r="D75" i="1"/>
  <c r="D33" i="1"/>
  <c r="D45" i="1"/>
  <c r="D67" i="1"/>
  <c r="D27" i="1"/>
  <c r="D59" i="1"/>
  <c r="D39" i="1"/>
  <c r="D46" i="1"/>
  <c r="D70" i="1"/>
  <c r="D85" i="1"/>
  <c r="D9" i="1"/>
  <c r="D55" i="1"/>
  <c r="D86" i="1"/>
  <c r="D63" i="1"/>
  <c r="D18" i="1"/>
  <c r="J87" i="1" l="1"/>
  <c r="J81" i="1"/>
  <c r="J71" i="1"/>
  <c r="J64" i="1"/>
  <c r="J60" i="1"/>
  <c r="J47" i="1"/>
  <c r="J56" i="1"/>
  <c r="J52" i="1"/>
  <c r="J31" i="1"/>
  <c r="J40" i="1"/>
  <c r="J37" i="1"/>
  <c r="J28" i="1"/>
  <c r="J23" i="1"/>
  <c r="J14" i="1"/>
  <c r="J10" i="1"/>
  <c r="J88" i="1"/>
  <c r="J74" i="1" l="1"/>
  <c r="J61" i="1"/>
  <c r="J48" i="1"/>
  <c r="J32" i="1"/>
  <c r="J17" i="1"/>
  <c r="J89" i="1" l="1"/>
</calcChain>
</file>

<file path=xl/sharedStrings.xml><?xml version="1.0" encoding="utf-8"?>
<sst xmlns="http://schemas.openxmlformats.org/spreadsheetml/2006/main" count="210" uniqueCount="58">
  <si>
    <t>受付日</t>
    <rPh sb="0" eb="3">
      <t>ウケツケビ</t>
    </rPh>
    <phoneticPr fontId="2"/>
  </si>
  <si>
    <t>支店コード</t>
    <rPh sb="0" eb="2">
      <t>シテン</t>
    </rPh>
    <phoneticPr fontId="2"/>
  </si>
  <si>
    <t>支店名</t>
    <rPh sb="0" eb="3">
      <t>シテンメイ</t>
    </rPh>
    <phoneticPr fontId="2"/>
  </si>
  <si>
    <t>ツアー名</t>
    <rPh sb="3" eb="4">
      <t>メイ</t>
    </rPh>
    <phoneticPr fontId="2"/>
  </si>
  <si>
    <t>対象</t>
    <rPh sb="0" eb="2">
      <t>タイショウ</t>
    </rPh>
    <phoneticPr fontId="2"/>
  </si>
  <si>
    <t>申込者数</t>
    <rPh sb="0" eb="2">
      <t>モウシコミ</t>
    </rPh>
    <rPh sb="2" eb="3">
      <t>シャ</t>
    </rPh>
    <rPh sb="3" eb="4">
      <t>スウ</t>
    </rPh>
    <phoneticPr fontId="2"/>
  </si>
  <si>
    <t>金額</t>
    <rPh sb="0" eb="2">
      <t>キンガク</t>
    </rPh>
    <phoneticPr fontId="2"/>
  </si>
  <si>
    <t>合計金額</t>
    <rPh sb="0" eb="2">
      <t>ゴウケイ</t>
    </rPh>
    <rPh sb="2" eb="4">
      <t>キンガク</t>
    </rPh>
    <phoneticPr fontId="2"/>
  </si>
  <si>
    <t>H0310</t>
    <phoneticPr fontId="2"/>
  </si>
  <si>
    <t>T0330</t>
    <phoneticPr fontId="2"/>
  </si>
  <si>
    <t>K0320</t>
    <phoneticPr fontId="2"/>
  </si>
  <si>
    <t>O0340</t>
    <phoneticPr fontId="2"/>
  </si>
  <si>
    <t>S0360</t>
    <phoneticPr fontId="2"/>
  </si>
  <si>
    <t>HK0350</t>
    <phoneticPr fontId="2"/>
  </si>
  <si>
    <t>支店一覧</t>
    <rPh sb="0" eb="2">
      <t>シテン</t>
    </rPh>
    <rPh sb="2" eb="4">
      <t>イチラン</t>
    </rPh>
    <phoneticPr fontId="2"/>
  </si>
  <si>
    <t>大阪</t>
    <rPh sb="0" eb="2">
      <t>オオサカ</t>
    </rPh>
    <phoneticPr fontId="2"/>
  </si>
  <si>
    <t>神戸</t>
    <rPh sb="0" eb="2">
      <t>コウベ</t>
    </rPh>
    <phoneticPr fontId="2"/>
  </si>
  <si>
    <t>京都</t>
    <rPh sb="0" eb="2">
      <t>キョウト</t>
    </rPh>
    <phoneticPr fontId="2"/>
  </si>
  <si>
    <t>奈良</t>
    <rPh sb="0" eb="2">
      <t>ナラ</t>
    </rPh>
    <phoneticPr fontId="2"/>
  </si>
  <si>
    <t>滋賀</t>
    <rPh sb="0" eb="2">
      <t>シガ</t>
    </rPh>
    <phoneticPr fontId="2"/>
  </si>
  <si>
    <t>姫路</t>
    <rPh sb="0" eb="2">
      <t>ヒメジ</t>
    </rPh>
    <phoneticPr fontId="2"/>
  </si>
  <si>
    <t>ツアー一覧</t>
    <rPh sb="3" eb="5">
      <t>イチラン</t>
    </rPh>
    <phoneticPr fontId="2"/>
  </si>
  <si>
    <t>北海道 グルメの旅</t>
    <rPh sb="0" eb="3">
      <t>ホッカイドウ</t>
    </rPh>
    <rPh sb="8" eb="9">
      <t>タビ</t>
    </rPh>
    <phoneticPr fontId="2"/>
  </si>
  <si>
    <t>東北 名所巡りの旅</t>
    <rPh sb="0" eb="2">
      <t>トウホク</t>
    </rPh>
    <rPh sb="3" eb="5">
      <t>メイショ</t>
    </rPh>
    <rPh sb="5" eb="6">
      <t>メグ</t>
    </rPh>
    <rPh sb="8" eb="9">
      <t>タビ</t>
    </rPh>
    <phoneticPr fontId="2"/>
  </si>
  <si>
    <t>北陸 旅館自慢の旅</t>
    <rPh sb="0" eb="2">
      <t>ホクリク</t>
    </rPh>
    <rPh sb="3" eb="5">
      <t>リョカン</t>
    </rPh>
    <rPh sb="5" eb="7">
      <t>ジマン</t>
    </rPh>
    <rPh sb="8" eb="9">
      <t>タビ</t>
    </rPh>
    <phoneticPr fontId="2"/>
  </si>
  <si>
    <t>瀬戸内 自然探索の旅</t>
    <rPh sb="0" eb="3">
      <t>セトウチ</t>
    </rPh>
    <rPh sb="4" eb="6">
      <t>シゼン</t>
    </rPh>
    <rPh sb="6" eb="8">
      <t>タンサク</t>
    </rPh>
    <rPh sb="9" eb="10">
      <t>タビ</t>
    </rPh>
    <phoneticPr fontId="2"/>
  </si>
  <si>
    <t>九州 温泉巡りの旅</t>
    <rPh sb="0" eb="2">
      <t>キュウシュウ</t>
    </rPh>
    <rPh sb="3" eb="5">
      <t>オンセン</t>
    </rPh>
    <rPh sb="5" eb="6">
      <t>メグ</t>
    </rPh>
    <rPh sb="8" eb="9">
      <t>タビ</t>
    </rPh>
    <phoneticPr fontId="2"/>
  </si>
  <si>
    <t>沖縄 自然満喫の旅</t>
    <rPh sb="0" eb="2">
      <t>オキナワ</t>
    </rPh>
    <rPh sb="3" eb="5">
      <t>シゼン</t>
    </rPh>
    <rPh sb="5" eb="7">
      <t>マンキツ</t>
    </rPh>
    <rPh sb="8" eb="9">
      <t>タビ</t>
    </rPh>
    <phoneticPr fontId="2"/>
  </si>
  <si>
    <t>春の特別企画 支店別ツアー別売上集計表</t>
    <rPh sb="0" eb="1">
      <t>ハル</t>
    </rPh>
    <rPh sb="2" eb="4">
      <t>トクベツ</t>
    </rPh>
    <rPh sb="4" eb="6">
      <t>キカク</t>
    </rPh>
    <rPh sb="7" eb="9">
      <t>シテン</t>
    </rPh>
    <rPh sb="9" eb="10">
      <t>ベツ</t>
    </rPh>
    <rPh sb="13" eb="14">
      <t>ベツ</t>
    </rPh>
    <rPh sb="14" eb="16">
      <t>ウリアゲ</t>
    </rPh>
    <rPh sb="16" eb="18">
      <t>シュウケイ</t>
    </rPh>
    <rPh sb="18" eb="19">
      <t>ヒョウ</t>
    </rPh>
    <phoneticPr fontId="2"/>
  </si>
  <si>
    <t>H0310</t>
    <phoneticPr fontId="2"/>
  </si>
  <si>
    <t>T0330</t>
    <phoneticPr fontId="2"/>
  </si>
  <si>
    <t>HK0350</t>
    <phoneticPr fontId="2"/>
  </si>
  <si>
    <t>S0360</t>
    <phoneticPr fontId="2"/>
  </si>
  <si>
    <t>K0320</t>
    <phoneticPr fontId="2"/>
  </si>
  <si>
    <t>O0340</t>
    <phoneticPr fontId="2"/>
  </si>
  <si>
    <t>春の特別企画ツアー売上表</t>
    <rPh sb="0" eb="1">
      <t>ハル</t>
    </rPh>
    <rPh sb="2" eb="4">
      <t>トクベツ</t>
    </rPh>
    <rPh sb="4" eb="6">
      <t>キカク</t>
    </rPh>
    <rPh sb="9" eb="11">
      <t>ウリアゲ</t>
    </rPh>
    <rPh sb="11" eb="12">
      <t>ヒョウ</t>
    </rPh>
    <phoneticPr fontId="2"/>
  </si>
  <si>
    <t>個人</t>
    <rPh sb="0" eb="2">
      <t>コジン</t>
    </rPh>
    <phoneticPr fontId="2"/>
  </si>
  <si>
    <t>T0330</t>
    <phoneticPr fontId="2"/>
  </si>
  <si>
    <t>団体</t>
    <rPh sb="0" eb="2">
      <t>ダンタイ</t>
    </rPh>
    <phoneticPr fontId="2"/>
  </si>
  <si>
    <t>H0310</t>
    <phoneticPr fontId="2"/>
  </si>
  <si>
    <t>K0320</t>
    <phoneticPr fontId="2"/>
  </si>
  <si>
    <t>S0360</t>
    <phoneticPr fontId="2"/>
  </si>
  <si>
    <t>O0340</t>
    <phoneticPr fontId="2"/>
  </si>
  <si>
    <t>HK0350</t>
    <phoneticPr fontId="2"/>
  </si>
  <si>
    <t>ツアーNo.</t>
    <phoneticPr fontId="2"/>
  </si>
  <si>
    <t>大阪 集計</t>
  </si>
  <si>
    <t>神戸 集計</t>
  </si>
  <si>
    <t>京都 集計</t>
  </si>
  <si>
    <t>奈良 集計</t>
  </si>
  <si>
    <t>滋賀 集計</t>
  </si>
  <si>
    <t>姫路 集計</t>
  </si>
  <si>
    <t>総計</t>
  </si>
  <si>
    <t>北海道 グルメの旅 集計</t>
  </si>
  <si>
    <t>北陸 旅館自慢の旅 集計</t>
  </si>
  <si>
    <t>九州 温泉巡りの旅 集計</t>
  </si>
  <si>
    <t>沖縄 自然満喫の旅 集計</t>
  </si>
  <si>
    <t>東北 名所巡りの旅 集計</t>
  </si>
  <si>
    <t>瀬戸内 自然探索の旅 集計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</si>
</sst>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m/d;@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0"/>
      <color theme="9" tint="-0.249977111117893"/>
      <name val="HGP創英角ｺﾞｼｯｸUB"/>
      <family val="3"/>
      <charset val="128"/>
    </font>
    <font>
      <sz val="16"/>
      <color theme="9" tint="-0.249977111117893"/>
      <name val="HGP創英角ｺﾞｼｯｸUB"/>
      <family val="3"/>
      <charset val="128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176" fontId="0" fillId="0" borderId="3" xfId="0" applyNumberFormat="1" applyBorder="1">
      <alignment vertical="center"/>
    </xf>
    <xf numFmtId="0" fontId="0" fillId="0" borderId="3" xfId="0" applyBorder="1">
      <alignment vertical="center"/>
    </xf>
    <xf numFmtId="38" fontId="0" fillId="0" borderId="3" xfId="1" applyFont="1" applyBorder="1">
      <alignment vertical="center"/>
    </xf>
    <xf numFmtId="0" fontId="0" fillId="0" borderId="0" xfId="0" applyBorder="1">
      <alignment vertical="center"/>
    </xf>
    <xf numFmtId="6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6" fillId="0" borderId="3" xfId="0" applyNumberFormat="1" applyFont="1" applyBorder="1">
      <alignment vertical="center"/>
    </xf>
    <xf numFmtId="0" fontId="6" fillId="0" borderId="3" xfId="0" applyFont="1" applyBorder="1">
      <alignment vertical="center"/>
    </xf>
    <xf numFmtId="176" fontId="0" fillId="0" borderId="0" xfId="0" applyNumberFormat="1" applyBorder="1">
      <alignment vertical="center"/>
    </xf>
    <xf numFmtId="38" fontId="0" fillId="0" borderId="0" xfId="1" applyFont="1" applyBorder="1">
      <alignment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89"/>
  <sheetViews>
    <sheetView tabSelected="1" workbookViewId="0"/>
  </sheetViews>
  <sheetFormatPr defaultRowHeight="13.5" outlineLevelRow="3" x14ac:dyDescent="0.15"/>
  <cols>
    <col min="1" max="1" width="3.625" customWidth="1"/>
    <col min="2" max="2" width="8.625" customWidth="1"/>
    <col min="3" max="3" width="10.75" customWidth="1"/>
    <col min="4" max="4" width="7.75" customWidth="1"/>
    <col min="5" max="5" width="10.125" bestFit="1" customWidth="1"/>
    <col min="6" max="6" width="20" customWidth="1"/>
    <col min="7" max="7" width="5.75" customWidth="1"/>
    <col min="8" max="8" width="9.75" customWidth="1"/>
    <col min="9" max="9" width="6.875" customWidth="1"/>
    <col min="10" max="10" width="9.75" customWidth="1"/>
  </cols>
  <sheetData>
    <row r="2" spans="2:10" ht="24" x14ac:dyDescent="0.15">
      <c r="B2" s="17" t="s">
        <v>35</v>
      </c>
      <c r="C2" s="17"/>
      <c r="D2" s="17"/>
      <c r="E2" s="17"/>
      <c r="F2" s="17"/>
      <c r="G2" s="17"/>
      <c r="H2" s="17"/>
      <c r="I2" s="17"/>
      <c r="J2" s="17"/>
    </row>
    <row r="4" spans="2:10" ht="14.25" thickBot="1" x14ac:dyDescent="0.2">
      <c r="B4" s="9" t="s">
        <v>0</v>
      </c>
      <c r="C4" s="9" t="s">
        <v>1</v>
      </c>
      <c r="D4" s="9" t="s">
        <v>2</v>
      </c>
      <c r="E4" s="9" t="s">
        <v>44</v>
      </c>
      <c r="F4" s="9" t="s">
        <v>3</v>
      </c>
      <c r="G4" s="9" t="s">
        <v>4</v>
      </c>
      <c r="H4" s="9" t="s">
        <v>5</v>
      </c>
      <c r="I4" s="9" t="s">
        <v>6</v>
      </c>
      <c r="J4" s="9" t="s">
        <v>7</v>
      </c>
    </row>
    <row r="5" spans="2:10" ht="14.25" outlineLevel="3" thickTop="1" x14ac:dyDescent="0.15">
      <c r="B5" s="3">
        <v>41383</v>
      </c>
      <c r="C5" s="4">
        <v>101</v>
      </c>
      <c r="D5" s="4" t="str">
        <f>VLOOKUP(C5,リスト!$B$4:$C$9,2,FALSE)</f>
        <v>大阪</v>
      </c>
      <c r="E5" s="4" t="s">
        <v>39</v>
      </c>
      <c r="F5" s="4" t="str">
        <f>VLOOKUP(E5,リスト!$B$13:$D$18,2,FALSE)</f>
        <v>北海道 グルメの旅</v>
      </c>
      <c r="G5" s="4" t="s">
        <v>38</v>
      </c>
      <c r="H5" s="4">
        <v>18</v>
      </c>
      <c r="I5" s="5">
        <f>VLOOKUP(E5,リスト!$B$13:$D$18,3,FALSE)</f>
        <v>79800</v>
      </c>
      <c r="J5" s="5">
        <f>I5*H5</f>
        <v>1436400</v>
      </c>
    </row>
    <row r="6" spans="2:10" outlineLevel="2" x14ac:dyDescent="0.15">
      <c r="B6" s="3"/>
      <c r="C6" s="4"/>
      <c r="D6" s="4"/>
      <c r="E6" s="4"/>
      <c r="F6" s="11" t="s">
        <v>52</v>
      </c>
      <c r="G6" s="4"/>
      <c r="H6" s="4">
        <f>SUBTOTAL(9,H5:H5)</f>
        <v>18</v>
      </c>
      <c r="I6" s="5"/>
      <c r="J6" s="5">
        <f>SUBTOTAL(9,J5:J5)</f>
        <v>1436400</v>
      </c>
    </row>
    <row r="7" spans="2:10" outlineLevel="3" x14ac:dyDescent="0.15">
      <c r="B7" s="1">
        <v>41373</v>
      </c>
      <c r="C7" s="2">
        <v>101</v>
      </c>
      <c r="D7" s="4" t="str">
        <f>VLOOKUP(C7,リスト!$B$4:$C$9,2,FALSE)</f>
        <v>大阪</v>
      </c>
      <c r="E7" s="2" t="s">
        <v>13</v>
      </c>
      <c r="F7" s="4" t="str">
        <f>VLOOKUP(E7,リスト!$B$13:$D$18,2,FALSE)</f>
        <v>北陸 旅館自慢の旅</v>
      </c>
      <c r="G7" s="2" t="s">
        <v>36</v>
      </c>
      <c r="H7" s="2">
        <v>15</v>
      </c>
      <c r="I7" s="5">
        <f>VLOOKUP(E7,リスト!$B$13:$D$18,3,FALSE)</f>
        <v>35800</v>
      </c>
      <c r="J7" s="5">
        <f>I7*H7</f>
        <v>537000</v>
      </c>
    </row>
    <row r="8" spans="2:10" outlineLevel="3" x14ac:dyDescent="0.15">
      <c r="B8" s="1">
        <v>41387</v>
      </c>
      <c r="C8" s="2">
        <v>101</v>
      </c>
      <c r="D8" s="4" t="str">
        <f>VLOOKUP(C8,リスト!$B$4:$C$9,2,FALSE)</f>
        <v>大阪</v>
      </c>
      <c r="E8" s="2" t="s">
        <v>43</v>
      </c>
      <c r="F8" s="4" t="str">
        <f>VLOOKUP(E8,リスト!$B$13:$D$18,2,FALSE)</f>
        <v>北陸 旅館自慢の旅</v>
      </c>
      <c r="G8" s="2" t="s">
        <v>38</v>
      </c>
      <c r="H8" s="2">
        <v>30</v>
      </c>
      <c r="I8" s="5">
        <f>VLOOKUP(E8,リスト!$B$13:$D$18,3,FALSE)</f>
        <v>35800</v>
      </c>
      <c r="J8" s="5">
        <f>I8*H8</f>
        <v>1074000</v>
      </c>
    </row>
    <row r="9" spans="2:10" outlineLevel="3" x14ac:dyDescent="0.15">
      <c r="B9" s="1">
        <v>41393</v>
      </c>
      <c r="C9" s="2">
        <v>101</v>
      </c>
      <c r="D9" s="4" t="str">
        <f>VLOOKUP(C9,リスト!$B$4:$C$9,2,FALSE)</f>
        <v>大阪</v>
      </c>
      <c r="E9" s="2" t="s">
        <v>43</v>
      </c>
      <c r="F9" s="4" t="str">
        <f>VLOOKUP(E9,リスト!$B$13:$D$18,2,FALSE)</f>
        <v>北陸 旅館自慢の旅</v>
      </c>
      <c r="G9" s="2" t="s">
        <v>38</v>
      </c>
      <c r="H9" s="2">
        <v>35</v>
      </c>
      <c r="I9" s="5">
        <f>VLOOKUP(E9,リスト!$B$13:$D$18,3,FALSE)</f>
        <v>35800</v>
      </c>
      <c r="J9" s="5">
        <f>I9*H9</f>
        <v>1253000</v>
      </c>
    </row>
    <row r="10" spans="2:10" outlineLevel="2" x14ac:dyDescent="0.15">
      <c r="B10" s="1"/>
      <c r="C10" s="2"/>
      <c r="D10" s="4"/>
      <c r="E10" s="2"/>
      <c r="F10" s="11" t="s">
        <v>53</v>
      </c>
      <c r="G10" s="2"/>
      <c r="H10" s="2">
        <f>SUBTOTAL(9,H7:H9)</f>
        <v>80</v>
      </c>
      <c r="I10" s="5"/>
      <c r="J10" s="5">
        <f>SUBTOTAL(9,J7:J9)</f>
        <v>2864000</v>
      </c>
    </row>
    <row r="11" spans="2:10" outlineLevel="3" x14ac:dyDescent="0.15">
      <c r="B11" s="1">
        <v>41369</v>
      </c>
      <c r="C11" s="2">
        <v>101</v>
      </c>
      <c r="D11" s="4" t="str">
        <f>VLOOKUP(C11,リスト!$B$4:$C$9,2,FALSE)</f>
        <v>大阪</v>
      </c>
      <c r="E11" s="2" t="s">
        <v>10</v>
      </c>
      <c r="F11" s="4" t="str">
        <f>VLOOKUP(E11,リスト!$B$13:$D$18,2,FALSE)</f>
        <v>九州 温泉巡りの旅</v>
      </c>
      <c r="G11" s="2" t="s">
        <v>38</v>
      </c>
      <c r="H11" s="2">
        <v>35</v>
      </c>
      <c r="I11" s="5">
        <f>VLOOKUP(E11,リスト!$B$13:$D$18,3,FALSE)</f>
        <v>38800</v>
      </c>
      <c r="J11" s="5">
        <f>I11*H11</f>
        <v>1358000</v>
      </c>
    </row>
    <row r="12" spans="2:10" outlineLevel="3" x14ac:dyDescent="0.15">
      <c r="B12" s="1">
        <v>41376</v>
      </c>
      <c r="C12" s="2">
        <v>101</v>
      </c>
      <c r="D12" s="4" t="str">
        <f>VLOOKUP(C12,リスト!$B$4:$C$9,2,FALSE)</f>
        <v>大阪</v>
      </c>
      <c r="E12" s="2" t="s">
        <v>40</v>
      </c>
      <c r="F12" s="4" t="str">
        <f>VLOOKUP(E12,リスト!$B$13:$D$18,2,FALSE)</f>
        <v>九州 温泉巡りの旅</v>
      </c>
      <c r="G12" s="2" t="s">
        <v>36</v>
      </c>
      <c r="H12" s="2">
        <v>28</v>
      </c>
      <c r="I12" s="5">
        <f>VLOOKUP(E12,リスト!$B$13:$D$18,3,FALSE)</f>
        <v>38800</v>
      </c>
      <c r="J12" s="5">
        <f>I12*H12</f>
        <v>1086400</v>
      </c>
    </row>
    <row r="13" spans="2:10" outlineLevel="3" x14ac:dyDescent="0.15">
      <c r="B13" s="1">
        <v>41387</v>
      </c>
      <c r="C13" s="2">
        <v>101</v>
      </c>
      <c r="D13" s="4" t="str">
        <f>VLOOKUP(C13,リスト!$B$4:$C$9,2,FALSE)</f>
        <v>大阪</v>
      </c>
      <c r="E13" s="2" t="s">
        <v>40</v>
      </c>
      <c r="F13" s="4" t="str">
        <f>VLOOKUP(E13,リスト!$B$13:$D$18,2,FALSE)</f>
        <v>九州 温泉巡りの旅</v>
      </c>
      <c r="G13" s="2" t="s">
        <v>36</v>
      </c>
      <c r="H13" s="2">
        <v>28</v>
      </c>
      <c r="I13" s="5">
        <f>VLOOKUP(E13,リスト!$B$13:$D$18,3,FALSE)</f>
        <v>38800</v>
      </c>
      <c r="J13" s="5">
        <f>I13*H13</f>
        <v>1086400</v>
      </c>
    </row>
    <row r="14" spans="2:10" outlineLevel="2" x14ac:dyDescent="0.15">
      <c r="B14" s="1"/>
      <c r="C14" s="2"/>
      <c r="D14" s="4"/>
      <c r="E14" s="2"/>
      <c r="F14" s="11" t="s">
        <v>54</v>
      </c>
      <c r="G14" s="2"/>
      <c r="H14" s="2">
        <f>SUBTOTAL(9,H11:H13)</f>
        <v>91</v>
      </c>
      <c r="I14" s="5"/>
      <c r="J14" s="5">
        <f>SUBTOTAL(9,J11:J13)</f>
        <v>3530800</v>
      </c>
    </row>
    <row r="15" spans="2:10" outlineLevel="3" x14ac:dyDescent="0.15">
      <c r="B15" s="1">
        <v>41375</v>
      </c>
      <c r="C15" s="2">
        <v>101</v>
      </c>
      <c r="D15" s="4" t="str">
        <f>VLOOKUP(C15,リスト!$B$4:$C$9,2,FALSE)</f>
        <v>大阪</v>
      </c>
      <c r="E15" s="2" t="s">
        <v>11</v>
      </c>
      <c r="F15" s="4" t="str">
        <f>VLOOKUP(E15,リスト!$B$13:$D$18,2,FALSE)</f>
        <v>沖縄 自然満喫の旅</v>
      </c>
      <c r="G15" s="2" t="s">
        <v>36</v>
      </c>
      <c r="H15" s="2">
        <v>15</v>
      </c>
      <c r="I15" s="5">
        <f>VLOOKUP(E15,リスト!$B$13:$D$18,3,FALSE)</f>
        <v>39800</v>
      </c>
      <c r="J15" s="5">
        <f>I15*H15</f>
        <v>597000</v>
      </c>
    </row>
    <row r="16" spans="2:10" outlineLevel="2" x14ac:dyDescent="0.15">
      <c r="B16" s="1"/>
      <c r="C16" s="2"/>
      <c r="D16" s="4"/>
      <c r="E16" s="2"/>
      <c r="F16" s="11" t="s">
        <v>55</v>
      </c>
      <c r="G16" s="2"/>
      <c r="H16" s="2">
        <f>SUBTOTAL(9,H15:H15)</f>
        <v>15</v>
      </c>
      <c r="I16" s="5"/>
      <c r="J16" s="5">
        <f>SUBTOTAL(9,J15:J15)</f>
        <v>597000</v>
      </c>
    </row>
    <row r="17" spans="2:10" outlineLevel="1" x14ac:dyDescent="0.15">
      <c r="B17" s="1"/>
      <c r="C17" s="2"/>
      <c r="D17" s="10" t="s">
        <v>45</v>
      </c>
      <c r="E17" s="2"/>
      <c r="F17" s="4"/>
      <c r="G17" s="2"/>
      <c r="H17" s="2">
        <f>SUBTOTAL(9,H5:H15)</f>
        <v>204</v>
      </c>
      <c r="I17" s="5"/>
      <c r="J17" s="5">
        <f>SUBTOTAL(9,J5:J15)</f>
        <v>8428200</v>
      </c>
    </row>
    <row r="18" spans="2:10" outlineLevel="3" x14ac:dyDescent="0.15">
      <c r="B18" s="1">
        <v>41368</v>
      </c>
      <c r="C18" s="2">
        <v>102</v>
      </c>
      <c r="D18" s="4" t="str">
        <f>VLOOKUP(C18,リスト!$B$4:$C$9,2,FALSE)</f>
        <v>神戸</v>
      </c>
      <c r="E18" s="2" t="s">
        <v>8</v>
      </c>
      <c r="F18" s="4" t="str">
        <f>VLOOKUP(E18,リスト!$B$13:$D$18,2,FALSE)</f>
        <v>北海道 グルメの旅</v>
      </c>
      <c r="G18" s="2" t="s">
        <v>36</v>
      </c>
      <c r="H18" s="2">
        <v>18</v>
      </c>
      <c r="I18" s="5">
        <f>VLOOKUP(E18,リスト!$B$13:$D$18,3,FALSE)</f>
        <v>79800</v>
      </c>
      <c r="J18" s="5">
        <f>I18*H18</f>
        <v>1436400</v>
      </c>
    </row>
    <row r="19" spans="2:10" outlineLevel="2" x14ac:dyDescent="0.15">
      <c r="B19" s="1"/>
      <c r="C19" s="2"/>
      <c r="D19" s="4"/>
      <c r="E19" s="2"/>
      <c r="F19" s="11" t="s">
        <v>52</v>
      </c>
      <c r="G19" s="2"/>
      <c r="H19" s="2">
        <f>SUBTOTAL(9,H18:H18)</f>
        <v>18</v>
      </c>
      <c r="I19" s="5"/>
      <c r="J19" s="5">
        <f>SUBTOTAL(9,J18:J18)</f>
        <v>1436400</v>
      </c>
    </row>
    <row r="20" spans="2:10" outlineLevel="3" x14ac:dyDescent="0.15">
      <c r="B20" s="1">
        <v>41372</v>
      </c>
      <c r="C20" s="2">
        <v>102</v>
      </c>
      <c r="D20" s="4" t="str">
        <f>VLOOKUP(C20,リスト!$B$4:$C$9,2,FALSE)</f>
        <v>神戸</v>
      </c>
      <c r="E20" s="2" t="s">
        <v>9</v>
      </c>
      <c r="F20" s="4" t="str">
        <f>VLOOKUP(E20,リスト!$B$13:$D$18,2,FALSE)</f>
        <v>東北 名所巡りの旅</v>
      </c>
      <c r="G20" s="2" t="s">
        <v>36</v>
      </c>
      <c r="H20" s="2">
        <v>26</v>
      </c>
      <c r="I20" s="5">
        <f>VLOOKUP(E20,リスト!$B$13:$D$18,3,FALSE)</f>
        <v>56800</v>
      </c>
      <c r="J20" s="5">
        <f>I20*H20</f>
        <v>1476800</v>
      </c>
    </row>
    <row r="21" spans="2:10" outlineLevel="3" x14ac:dyDescent="0.15">
      <c r="B21" s="1">
        <v>41376</v>
      </c>
      <c r="C21" s="2">
        <v>102</v>
      </c>
      <c r="D21" s="4" t="str">
        <f>VLOOKUP(C21,リスト!$B$4:$C$9,2,FALSE)</f>
        <v>神戸</v>
      </c>
      <c r="E21" s="2" t="s">
        <v>37</v>
      </c>
      <c r="F21" s="4" t="str">
        <f>VLOOKUP(E21,リスト!$B$13:$D$18,2,FALSE)</f>
        <v>東北 名所巡りの旅</v>
      </c>
      <c r="G21" s="2" t="s">
        <v>38</v>
      </c>
      <c r="H21" s="2">
        <v>39</v>
      </c>
      <c r="I21" s="5">
        <f>VLOOKUP(E21,リスト!$B$13:$D$18,3,FALSE)</f>
        <v>56800</v>
      </c>
      <c r="J21" s="5">
        <f>I21*H21</f>
        <v>2215200</v>
      </c>
    </row>
    <row r="22" spans="2:10" outlineLevel="3" x14ac:dyDescent="0.15">
      <c r="B22" s="1">
        <v>41386</v>
      </c>
      <c r="C22" s="2">
        <v>102</v>
      </c>
      <c r="D22" s="4" t="str">
        <f>VLOOKUP(C22,リスト!$B$4:$C$9,2,FALSE)</f>
        <v>神戸</v>
      </c>
      <c r="E22" s="2" t="s">
        <v>37</v>
      </c>
      <c r="F22" s="4" t="str">
        <f>VLOOKUP(E22,リスト!$B$13:$D$18,2,FALSE)</f>
        <v>東北 名所巡りの旅</v>
      </c>
      <c r="G22" s="2" t="s">
        <v>38</v>
      </c>
      <c r="H22" s="2">
        <v>21</v>
      </c>
      <c r="I22" s="5">
        <f>VLOOKUP(E22,リスト!$B$13:$D$18,3,FALSE)</f>
        <v>56800</v>
      </c>
      <c r="J22" s="5">
        <f>I22*H22</f>
        <v>1192800</v>
      </c>
    </row>
    <row r="23" spans="2:10" outlineLevel="2" x14ac:dyDescent="0.15">
      <c r="B23" s="1"/>
      <c r="C23" s="2"/>
      <c r="D23" s="4"/>
      <c r="E23" s="2"/>
      <c r="F23" s="11" t="s">
        <v>56</v>
      </c>
      <c r="G23" s="2"/>
      <c r="H23" s="2">
        <f>SUBTOTAL(9,H20:H22)</f>
        <v>86</v>
      </c>
      <c r="I23" s="5"/>
      <c r="J23" s="5">
        <f>SUBTOTAL(9,J20:J22)</f>
        <v>4884800</v>
      </c>
    </row>
    <row r="24" spans="2:10" outlineLevel="3" x14ac:dyDescent="0.15">
      <c r="B24" s="1">
        <v>41380</v>
      </c>
      <c r="C24" s="2">
        <v>102</v>
      </c>
      <c r="D24" s="4" t="str">
        <f>VLOOKUP(C24,リスト!$B$4:$C$9,2,FALSE)</f>
        <v>神戸</v>
      </c>
      <c r="E24" s="2" t="s">
        <v>43</v>
      </c>
      <c r="F24" s="4" t="str">
        <f>VLOOKUP(E24,リスト!$B$13:$D$18,2,FALSE)</f>
        <v>北陸 旅館自慢の旅</v>
      </c>
      <c r="G24" s="2" t="s">
        <v>36</v>
      </c>
      <c r="H24" s="2">
        <v>18</v>
      </c>
      <c r="I24" s="5">
        <f>VLOOKUP(E24,リスト!$B$13:$D$18,3,FALSE)</f>
        <v>35800</v>
      </c>
      <c r="J24" s="5">
        <f>I24*H24</f>
        <v>644400</v>
      </c>
    </row>
    <row r="25" spans="2:10" outlineLevel="2" x14ac:dyDescent="0.15">
      <c r="B25" s="1"/>
      <c r="C25" s="2"/>
      <c r="D25" s="4"/>
      <c r="E25" s="2"/>
      <c r="F25" s="11" t="s">
        <v>53</v>
      </c>
      <c r="G25" s="2"/>
      <c r="H25" s="2">
        <f>SUBTOTAL(9,H24:H24)</f>
        <v>18</v>
      </c>
      <c r="I25" s="5"/>
      <c r="J25" s="5">
        <f>SUBTOTAL(9,J24:J24)</f>
        <v>644400</v>
      </c>
    </row>
    <row r="26" spans="2:10" outlineLevel="3" x14ac:dyDescent="0.15">
      <c r="B26" s="1">
        <v>41372</v>
      </c>
      <c r="C26" s="2">
        <v>102</v>
      </c>
      <c r="D26" s="4" t="str">
        <f>VLOOKUP(C26,リスト!$B$4:$C$9,2,FALSE)</f>
        <v>神戸</v>
      </c>
      <c r="E26" s="2" t="s">
        <v>12</v>
      </c>
      <c r="F26" s="4" t="str">
        <f>VLOOKUP(E26,リスト!$B$13:$D$18,2,FALSE)</f>
        <v>瀬戸内 自然探索の旅</v>
      </c>
      <c r="G26" s="2" t="s">
        <v>36</v>
      </c>
      <c r="H26" s="2">
        <v>12</v>
      </c>
      <c r="I26" s="5">
        <f>VLOOKUP(E26,リスト!$B$13:$D$18,3,FALSE)</f>
        <v>19800</v>
      </c>
      <c r="J26" s="5">
        <f>I26*H26</f>
        <v>237600</v>
      </c>
    </row>
    <row r="27" spans="2:10" outlineLevel="3" x14ac:dyDescent="0.15">
      <c r="B27" s="1">
        <v>41389</v>
      </c>
      <c r="C27" s="2">
        <v>102</v>
      </c>
      <c r="D27" s="4" t="str">
        <f>VLOOKUP(C27,リスト!$B$4:$C$9,2,FALSE)</f>
        <v>神戸</v>
      </c>
      <c r="E27" s="2" t="s">
        <v>12</v>
      </c>
      <c r="F27" s="4" t="str">
        <f>VLOOKUP(E27,リスト!$B$13:$D$18,2,FALSE)</f>
        <v>瀬戸内 自然探索の旅</v>
      </c>
      <c r="G27" s="2" t="s">
        <v>36</v>
      </c>
      <c r="H27" s="2">
        <v>10</v>
      </c>
      <c r="I27" s="5">
        <f>VLOOKUP(E27,リスト!$B$13:$D$18,3,FALSE)</f>
        <v>19800</v>
      </c>
      <c r="J27" s="5">
        <f>I27*H27</f>
        <v>198000</v>
      </c>
    </row>
    <row r="28" spans="2:10" outlineLevel="2" x14ac:dyDescent="0.15">
      <c r="B28" s="1"/>
      <c r="C28" s="2"/>
      <c r="D28" s="4"/>
      <c r="E28" s="2"/>
      <c r="F28" s="11" t="s">
        <v>57</v>
      </c>
      <c r="G28" s="2"/>
      <c r="H28" s="2">
        <f>SUBTOTAL(9,H26:H27)</f>
        <v>22</v>
      </c>
      <c r="I28" s="5"/>
      <c r="J28" s="5">
        <f>SUBTOTAL(9,J26:J27)</f>
        <v>435600</v>
      </c>
    </row>
    <row r="29" spans="2:10" outlineLevel="3" x14ac:dyDescent="0.15">
      <c r="B29" s="1">
        <v>41382</v>
      </c>
      <c r="C29" s="2">
        <v>102</v>
      </c>
      <c r="D29" s="4" t="str">
        <f>VLOOKUP(C29,リスト!$B$4:$C$9,2,FALSE)</f>
        <v>神戸</v>
      </c>
      <c r="E29" s="2" t="s">
        <v>11</v>
      </c>
      <c r="F29" s="4" t="str">
        <f>VLOOKUP(E29,リスト!$B$13:$D$18,2,FALSE)</f>
        <v>沖縄 自然満喫の旅</v>
      </c>
      <c r="G29" s="2" t="s">
        <v>38</v>
      </c>
      <c r="H29" s="2">
        <v>23</v>
      </c>
      <c r="I29" s="5">
        <f>VLOOKUP(E29,リスト!$B$13:$D$18,3,FALSE)</f>
        <v>39800</v>
      </c>
      <c r="J29" s="5">
        <f>I29*H29</f>
        <v>915400</v>
      </c>
    </row>
    <row r="30" spans="2:10" outlineLevel="3" x14ac:dyDescent="0.15">
      <c r="B30" s="1">
        <v>41383</v>
      </c>
      <c r="C30" s="2">
        <v>102</v>
      </c>
      <c r="D30" s="4" t="str">
        <f>VLOOKUP(C30,リスト!$B$4:$C$9,2,FALSE)</f>
        <v>神戸</v>
      </c>
      <c r="E30" s="2" t="s">
        <v>42</v>
      </c>
      <c r="F30" s="4" t="str">
        <f>VLOOKUP(E30,リスト!$B$13:$D$18,2,FALSE)</f>
        <v>沖縄 自然満喫の旅</v>
      </c>
      <c r="G30" s="2" t="s">
        <v>38</v>
      </c>
      <c r="H30" s="2">
        <v>29</v>
      </c>
      <c r="I30" s="5">
        <f>VLOOKUP(E30,リスト!$B$13:$D$18,3,FALSE)</f>
        <v>39800</v>
      </c>
      <c r="J30" s="5">
        <f>I30*H30</f>
        <v>1154200</v>
      </c>
    </row>
    <row r="31" spans="2:10" outlineLevel="2" x14ac:dyDescent="0.15">
      <c r="B31" s="1"/>
      <c r="C31" s="2"/>
      <c r="D31" s="4"/>
      <c r="E31" s="2"/>
      <c r="F31" s="11" t="s">
        <v>55</v>
      </c>
      <c r="G31" s="2"/>
      <c r="H31" s="2">
        <f>SUBTOTAL(9,H29:H30)</f>
        <v>52</v>
      </c>
      <c r="I31" s="5"/>
      <c r="J31" s="5">
        <f>SUBTOTAL(9,J29:J30)</f>
        <v>2069600</v>
      </c>
    </row>
    <row r="32" spans="2:10" outlineLevel="1" x14ac:dyDescent="0.15">
      <c r="B32" s="1"/>
      <c r="C32" s="2"/>
      <c r="D32" s="11" t="s">
        <v>46</v>
      </c>
      <c r="E32" s="2"/>
      <c r="F32" s="4"/>
      <c r="G32" s="2"/>
      <c r="H32" s="2">
        <f>SUBTOTAL(9,H18:H30)</f>
        <v>196</v>
      </c>
      <c r="I32" s="5"/>
      <c r="J32" s="5">
        <f>SUBTOTAL(9,J18:J30)</f>
        <v>9470800</v>
      </c>
    </row>
    <row r="33" spans="2:10" outlineLevel="3" x14ac:dyDescent="0.15">
      <c r="B33" s="1">
        <v>41388</v>
      </c>
      <c r="C33" s="2">
        <v>103</v>
      </c>
      <c r="D33" s="4" t="str">
        <f>VLOOKUP(C33,リスト!$B$4:$C$9,2,FALSE)</f>
        <v>京都</v>
      </c>
      <c r="E33" s="2" t="s">
        <v>39</v>
      </c>
      <c r="F33" s="4" t="str">
        <f>VLOOKUP(E33,リスト!$B$13:$D$18,2,FALSE)</f>
        <v>北海道 グルメの旅</v>
      </c>
      <c r="G33" s="2" t="s">
        <v>38</v>
      </c>
      <c r="H33" s="2">
        <v>15</v>
      </c>
      <c r="I33" s="5">
        <f>VLOOKUP(E33,リスト!$B$13:$D$18,3,FALSE)</f>
        <v>79800</v>
      </c>
      <c r="J33" s="5">
        <f>I33*H33</f>
        <v>1197000</v>
      </c>
    </row>
    <row r="34" spans="2:10" outlineLevel="2" x14ac:dyDescent="0.15">
      <c r="B34" s="1"/>
      <c r="C34" s="2"/>
      <c r="D34" s="4"/>
      <c r="E34" s="2"/>
      <c r="F34" s="11" t="s">
        <v>52</v>
      </c>
      <c r="G34" s="2"/>
      <c r="H34" s="2">
        <f>SUBTOTAL(9,H33:H33)</f>
        <v>15</v>
      </c>
      <c r="I34" s="5"/>
      <c r="J34" s="5">
        <f>SUBTOTAL(9,J33:J33)</f>
        <v>1197000</v>
      </c>
    </row>
    <row r="35" spans="2:10" outlineLevel="3" x14ac:dyDescent="0.15">
      <c r="B35" s="1">
        <v>41368</v>
      </c>
      <c r="C35" s="2">
        <v>103</v>
      </c>
      <c r="D35" s="4" t="str">
        <f>VLOOKUP(C35,リスト!$B$4:$C$9,2,FALSE)</f>
        <v>京都</v>
      </c>
      <c r="E35" s="2" t="s">
        <v>9</v>
      </c>
      <c r="F35" s="4" t="str">
        <f>VLOOKUP(E35,リスト!$B$13:$D$18,2,FALSE)</f>
        <v>東北 名所巡りの旅</v>
      </c>
      <c r="G35" s="2" t="s">
        <v>38</v>
      </c>
      <c r="H35" s="2">
        <v>45</v>
      </c>
      <c r="I35" s="5">
        <f>VLOOKUP(E35,リスト!$B$13:$D$18,3,FALSE)</f>
        <v>56800</v>
      </c>
      <c r="J35" s="5">
        <f>I35*H35</f>
        <v>2556000</v>
      </c>
    </row>
    <row r="36" spans="2:10" outlineLevel="3" x14ac:dyDescent="0.15">
      <c r="B36" s="1">
        <v>41374</v>
      </c>
      <c r="C36" s="2">
        <v>103</v>
      </c>
      <c r="D36" s="4" t="str">
        <f>VLOOKUP(C36,リスト!$B$4:$C$9,2,FALSE)</f>
        <v>京都</v>
      </c>
      <c r="E36" s="2" t="s">
        <v>9</v>
      </c>
      <c r="F36" s="4" t="str">
        <f>VLOOKUP(E36,リスト!$B$13:$D$18,2,FALSE)</f>
        <v>東北 名所巡りの旅</v>
      </c>
      <c r="G36" s="2" t="s">
        <v>38</v>
      </c>
      <c r="H36" s="2">
        <v>35</v>
      </c>
      <c r="I36" s="5">
        <f>VLOOKUP(E36,リスト!$B$13:$D$18,3,FALSE)</f>
        <v>56800</v>
      </c>
      <c r="J36" s="5">
        <f>I36*H36</f>
        <v>1988000</v>
      </c>
    </row>
    <row r="37" spans="2:10" outlineLevel="2" x14ac:dyDescent="0.15">
      <c r="B37" s="1"/>
      <c r="C37" s="2"/>
      <c r="D37" s="4"/>
      <c r="E37" s="2"/>
      <c r="F37" s="11" t="s">
        <v>56</v>
      </c>
      <c r="G37" s="2"/>
      <c r="H37" s="2">
        <f>SUBTOTAL(9,H35:H36)</f>
        <v>80</v>
      </c>
      <c r="I37" s="5"/>
      <c r="J37" s="5">
        <f>SUBTOTAL(9,J35:J36)</f>
        <v>4544000</v>
      </c>
    </row>
    <row r="38" spans="2:10" outlineLevel="3" x14ac:dyDescent="0.15">
      <c r="B38" s="1">
        <v>41375</v>
      </c>
      <c r="C38" s="2">
        <v>103</v>
      </c>
      <c r="D38" s="4" t="str">
        <f>VLOOKUP(C38,リスト!$B$4:$C$9,2,FALSE)</f>
        <v>京都</v>
      </c>
      <c r="E38" s="2" t="s">
        <v>43</v>
      </c>
      <c r="F38" s="4" t="str">
        <f>VLOOKUP(E38,リスト!$B$13:$D$18,2,FALSE)</f>
        <v>北陸 旅館自慢の旅</v>
      </c>
      <c r="G38" s="2" t="s">
        <v>36</v>
      </c>
      <c r="H38" s="2">
        <v>9</v>
      </c>
      <c r="I38" s="5">
        <f>VLOOKUP(E38,リスト!$B$13:$D$18,3,FALSE)</f>
        <v>35800</v>
      </c>
      <c r="J38" s="5">
        <f>I38*H38</f>
        <v>322200</v>
      </c>
    </row>
    <row r="39" spans="2:10" outlineLevel="3" x14ac:dyDescent="0.15">
      <c r="B39" s="1">
        <v>41390</v>
      </c>
      <c r="C39" s="2">
        <v>103</v>
      </c>
      <c r="D39" s="4" t="str">
        <f>VLOOKUP(C39,リスト!$B$4:$C$9,2,FALSE)</f>
        <v>京都</v>
      </c>
      <c r="E39" s="2" t="s">
        <v>43</v>
      </c>
      <c r="F39" s="4" t="str">
        <f>VLOOKUP(E39,リスト!$B$13:$D$18,2,FALSE)</f>
        <v>北陸 旅館自慢の旅</v>
      </c>
      <c r="G39" s="2" t="s">
        <v>38</v>
      </c>
      <c r="H39" s="2">
        <v>15</v>
      </c>
      <c r="I39" s="5">
        <f>VLOOKUP(E39,リスト!$B$13:$D$18,3,FALSE)</f>
        <v>35800</v>
      </c>
      <c r="J39" s="5">
        <f>I39*H39</f>
        <v>537000</v>
      </c>
    </row>
    <row r="40" spans="2:10" outlineLevel="2" x14ac:dyDescent="0.15">
      <c r="B40" s="1"/>
      <c r="C40" s="2"/>
      <c r="D40" s="4"/>
      <c r="E40" s="2"/>
      <c r="F40" s="11" t="s">
        <v>53</v>
      </c>
      <c r="G40" s="2"/>
      <c r="H40" s="2">
        <f>SUBTOTAL(9,H38:H39)</f>
        <v>24</v>
      </c>
      <c r="I40" s="5"/>
      <c r="J40" s="5">
        <f>SUBTOTAL(9,J38:J39)</f>
        <v>859200</v>
      </c>
    </row>
    <row r="41" spans="2:10" outlineLevel="3" x14ac:dyDescent="0.15">
      <c r="B41" s="1">
        <v>41379</v>
      </c>
      <c r="C41" s="2">
        <v>103</v>
      </c>
      <c r="D41" s="4" t="str">
        <f>VLOOKUP(C41,リスト!$B$4:$C$9,2,FALSE)</f>
        <v>京都</v>
      </c>
      <c r="E41" s="2" t="s">
        <v>41</v>
      </c>
      <c r="F41" s="4" t="str">
        <f>VLOOKUP(E41,リスト!$B$13:$D$18,2,FALSE)</f>
        <v>瀬戸内 自然探索の旅</v>
      </c>
      <c r="G41" s="2" t="s">
        <v>38</v>
      </c>
      <c r="H41" s="2">
        <v>25</v>
      </c>
      <c r="I41" s="5">
        <f>VLOOKUP(E41,リスト!$B$13:$D$18,3,FALSE)</f>
        <v>19800</v>
      </c>
      <c r="J41" s="5">
        <f>I41*H41</f>
        <v>495000</v>
      </c>
    </row>
    <row r="42" spans="2:10" outlineLevel="2" x14ac:dyDescent="0.15">
      <c r="B42" s="1"/>
      <c r="C42" s="2"/>
      <c r="D42" s="4"/>
      <c r="E42" s="2"/>
      <c r="F42" s="11" t="s">
        <v>57</v>
      </c>
      <c r="G42" s="2"/>
      <c r="H42" s="2">
        <f>SUBTOTAL(9,H41:H41)</f>
        <v>25</v>
      </c>
      <c r="I42" s="5"/>
      <c r="J42" s="5">
        <f>SUBTOTAL(9,J41:J41)</f>
        <v>495000</v>
      </c>
    </row>
    <row r="43" spans="2:10" outlineLevel="3" x14ac:dyDescent="0.15">
      <c r="B43" s="1">
        <v>41380</v>
      </c>
      <c r="C43" s="2">
        <v>103</v>
      </c>
      <c r="D43" s="4" t="str">
        <f>VLOOKUP(C43,リスト!$B$4:$C$9,2,FALSE)</f>
        <v>京都</v>
      </c>
      <c r="E43" s="2" t="s">
        <v>10</v>
      </c>
      <c r="F43" s="4" t="str">
        <f>VLOOKUP(E43,リスト!$B$13:$D$18,2,FALSE)</f>
        <v>九州 温泉巡りの旅</v>
      </c>
      <c r="G43" s="2" t="s">
        <v>36</v>
      </c>
      <c r="H43" s="2">
        <v>19</v>
      </c>
      <c r="I43" s="5">
        <f>VLOOKUP(E43,リスト!$B$13:$D$18,3,FALSE)</f>
        <v>38800</v>
      </c>
      <c r="J43" s="5">
        <f>I43*H43</f>
        <v>737200</v>
      </c>
    </row>
    <row r="44" spans="2:10" outlineLevel="2" x14ac:dyDescent="0.15">
      <c r="B44" s="1"/>
      <c r="C44" s="2"/>
      <c r="D44" s="4"/>
      <c r="E44" s="2"/>
      <c r="F44" s="11" t="s">
        <v>54</v>
      </c>
      <c r="G44" s="2"/>
      <c r="H44" s="2">
        <f>SUBTOTAL(9,H43:H43)</f>
        <v>19</v>
      </c>
      <c r="I44" s="5"/>
      <c r="J44" s="5">
        <f>SUBTOTAL(9,J43:J43)</f>
        <v>737200</v>
      </c>
    </row>
    <row r="45" spans="2:10" outlineLevel="3" x14ac:dyDescent="0.15">
      <c r="B45" s="1">
        <v>41389</v>
      </c>
      <c r="C45" s="2">
        <v>103</v>
      </c>
      <c r="D45" s="4" t="str">
        <f>VLOOKUP(C45,リスト!$B$4:$C$9,2,FALSE)</f>
        <v>京都</v>
      </c>
      <c r="E45" s="2" t="s">
        <v>11</v>
      </c>
      <c r="F45" s="4" t="str">
        <f>VLOOKUP(E45,リスト!$B$13:$D$18,2,FALSE)</f>
        <v>沖縄 自然満喫の旅</v>
      </c>
      <c r="G45" s="2" t="s">
        <v>36</v>
      </c>
      <c r="H45" s="2">
        <v>11</v>
      </c>
      <c r="I45" s="5">
        <f>VLOOKUP(E45,リスト!$B$13:$D$18,3,FALSE)</f>
        <v>39800</v>
      </c>
      <c r="J45" s="5">
        <f>I45*H45</f>
        <v>437800</v>
      </c>
    </row>
    <row r="46" spans="2:10" outlineLevel="3" x14ac:dyDescent="0.15">
      <c r="B46" s="1">
        <v>41393</v>
      </c>
      <c r="C46" s="2">
        <v>103</v>
      </c>
      <c r="D46" s="4" t="str">
        <f>VLOOKUP(C46,リスト!$B$4:$C$9,2,FALSE)</f>
        <v>京都</v>
      </c>
      <c r="E46" s="2" t="s">
        <v>42</v>
      </c>
      <c r="F46" s="4" t="str">
        <f>VLOOKUP(E46,リスト!$B$13:$D$18,2,FALSE)</f>
        <v>沖縄 自然満喫の旅</v>
      </c>
      <c r="G46" s="2" t="s">
        <v>36</v>
      </c>
      <c r="H46" s="2">
        <v>22</v>
      </c>
      <c r="I46" s="5">
        <f>VLOOKUP(E46,リスト!$B$13:$D$18,3,FALSE)</f>
        <v>39800</v>
      </c>
      <c r="J46" s="5">
        <f>I46*H46</f>
        <v>875600</v>
      </c>
    </row>
    <row r="47" spans="2:10" outlineLevel="2" x14ac:dyDescent="0.15">
      <c r="B47" s="1"/>
      <c r="C47" s="2"/>
      <c r="D47" s="4"/>
      <c r="E47" s="2"/>
      <c r="F47" s="11" t="s">
        <v>55</v>
      </c>
      <c r="G47" s="2"/>
      <c r="H47" s="2">
        <f>SUBTOTAL(9,H45:H46)</f>
        <v>33</v>
      </c>
      <c r="I47" s="5"/>
      <c r="J47" s="5">
        <f>SUBTOTAL(9,J45:J46)</f>
        <v>1313400</v>
      </c>
    </row>
    <row r="48" spans="2:10" outlineLevel="1" x14ac:dyDescent="0.15">
      <c r="B48" s="1"/>
      <c r="C48" s="2"/>
      <c r="D48" s="11" t="s">
        <v>47</v>
      </c>
      <c r="E48" s="2"/>
      <c r="F48" s="4"/>
      <c r="G48" s="2"/>
      <c r="H48" s="2">
        <f>SUBTOTAL(9,H33:H46)</f>
        <v>196</v>
      </c>
      <c r="I48" s="5"/>
      <c r="J48" s="5">
        <f>SUBTOTAL(9,J33:J46)</f>
        <v>9145800</v>
      </c>
    </row>
    <row r="49" spans="2:10" outlineLevel="3" x14ac:dyDescent="0.15">
      <c r="B49" s="1">
        <v>41373</v>
      </c>
      <c r="C49" s="2">
        <v>104</v>
      </c>
      <c r="D49" s="4" t="str">
        <f>VLOOKUP(C49,リスト!$B$4:$C$9,2,FALSE)</f>
        <v>奈良</v>
      </c>
      <c r="E49" s="2" t="s">
        <v>8</v>
      </c>
      <c r="F49" s="4" t="str">
        <f>VLOOKUP(E49,リスト!$B$13:$D$18,2,FALSE)</f>
        <v>北海道 グルメの旅</v>
      </c>
      <c r="G49" s="2" t="s">
        <v>38</v>
      </c>
      <c r="H49" s="2">
        <v>27</v>
      </c>
      <c r="I49" s="5">
        <f>VLOOKUP(E49,リスト!$B$13:$D$18,3,FALSE)</f>
        <v>79800</v>
      </c>
      <c r="J49" s="5">
        <f>I49*H49</f>
        <v>2154600</v>
      </c>
    </row>
    <row r="50" spans="2:10" outlineLevel="3" x14ac:dyDescent="0.15">
      <c r="B50" s="1">
        <v>41376</v>
      </c>
      <c r="C50" s="2">
        <v>104</v>
      </c>
      <c r="D50" s="4" t="str">
        <f>VLOOKUP(C50,リスト!$B$4:$C$9,2,FALSE)</f>
        <v>奈良</v>
      </c>
      <c r="E50" s="2" t="s">
        <v>39</v>
      </c>
      <c r="F50" s="4" t="str">
        <f>VLOOKUP(E50,リスト!$B$13:$D$18,2,FALSE)</f>
        <v>北海道 グルメの旅</v>
      </c>
      <c r="G50" s="2" t="s">
        <v>38</v>
      </c>
      <c r="H50" s="2">
        <v>31</v>
      </c>
      <c r="I50" s="5">
        <f>VLOOKUP(E50,リスト!$B$13:$D$18,3,FALSE)</f>
        <v>79800</v>
      </c>
      <c r="J50" s="5">
        <f>I50*H50</f>
        <v>2473800</v>
      </c>
    </row>
    <row r="51" spans="2:10" outlineLevel="3" x14ac:dyDescent="0.15">
      <c r="B51" s="1">
        <v>41381</v>
      </c>
      <c r="C51" s="2">
        <v>104</v>
      </c>
      <c r="D51" s="4" t="str">
        <f>VLOOKUP(C51,リスト!$B$4:$C$9,2,FALSE)</f>
        <v>奈良</v>
      </c>
      <c r="E51" s="2" t="s">
        <v>39</v>
      </c>
      <c r="F51" s="4" t="str">
        <f>VLOOKUP(E51,リスト!$B$13:$D$18,2,FALSE)</f>
        <v>北海道 グルメの旅</v>
      </c>
      <c r="G51" s="2" t="s">
        <v>36</v>
      </c>
      <c r="H51" s="2">
        <v>17</v>
      </c>
      <c r="I51" s="5">
        <f>VLOOKUP(E51,リスト!$B$13:$D$18,3,FALSE)</f>
        <v>79800</v>
      </c>
      <c r="J51" s="5">
        <f>I51*H51</f>
        <v>1356600</v>
      </c>
    </row>
    <row r="52" spans="2:10" outlineLevel="2" x14ac:dyDescent="0.15">
      <c r="B52" s="1"/>
      <c r="C52" s="2"/>
      <c r="D52" s="4"/>
      <c r="E52" s="2"/>
      <c r="F52" s="11" t="s">
        <v>52</v>
      </c>
      <c r="G52" s="2"/>
      <c r="H52" s="2">
        <f>SUBTOTAL(9,H49:H51)</f>
        <v>75</v>
      </c>
      <c r="I52" s="5"/>
      <c r="J52" s="5">
        <f>SUBTOTAL(9,J49:J51)</f>
        <v>5985000</v>
      </c>
    </row>
    <row r="53" spans="2:10" outlineLevel="3" x14ac:dyDescent="0.15">
      <c r="B53" s="1">
        <v>41372</v>
      </c>
      <c r="C53" s="2">
        <v>104</v>
      </c>
      <c r="D53" s="4" t="str">
        <f>VLOOKUP(C53,リスト!$B$4:$C$9,2,FALSE)</f>
        <v>奈良</v>
      </c>
      <c r="E53" s="2" t="s">
        <v>12</v>
      </c>
      <c r="F53" s="4" t="str">
        <f>VLOOKUP(E53,リスト!$B$13:$D$18,2,FALSE)</f>
        <v>瀬戸内 自然探索の旅</v>
      </c>
      <c r="G53" s="2" t="s">
        <v>38</v>
      </c>
      <c r="H53" s="2">
        <v>32</v>
      </c>
      <c r="I53" s="5">
        <f>VLOOKUP(E53,リスト!$B$13:$D$18,3,FALSE)</f>
        <v>19800</v>
      </c>
      <c r="J53" s="5">
        <f>I53*H53</f>
        <v>633600</v>
      </c>
    </row>
    <row r="54" spans="2:10" outlineLevel="3" x14ac:dyDescent="0.15">
      <c r="B54" s="1">
        <v>41376</v>
      </c>
      <c r="C54" s="2">
        <v>104</v>
      </c>
      <c r="D54" s="4" t="str">
        <f>VLOOKUP(C54,リスト!$B$4:$C$9,2,FALSE)</f>
        <v>奈良</v>
      </c>
      <c r="E54" s="2" t="s">
        <v>12</v>
      </c>
      <c r="F54" s="4" t="str">
        <f>VLOOKUP(E54,リスト!$B$13:$D$18,2,FALSE)</f>
        <v>瀬戸内 自然探索の旅</v>
      </c>
      <c r="G54" s="2" t="s">
        <v>36</v>
      </c>
      <c r="H54" s="2">
        <v>16</v>
      </c>
      <c r="I54" s="5">
        <f>VLOOKUP(E54,リスト!$B$13:$D$18,3,FALSE)</f>
        <v>19800</v>
      </c>
      <c r="J54" s="5">
        <f>I54*H54</f>
        <v>316800</v>
      </c>
    </row>
    <row r="55" spans="2:10" outlineLevel="3" x14ac:dyDescent="0.15">
      <c r="B55" s="1">
        <v>41393</v>
      </c>
      <c r="C55" s="2">
        <v>104</v>
      </c>
      <c r="D55" s="4" t="str">
        <f>VLOOKUP(C55,リスト!$B$4:$C$9,2,FALSE)</f>
        <v>奈良</v>
      </c>
      <c r="E55" s="2" t="s">
        <v>12</v>
      </c>
      <c r="F55" s="4" t="str">
        <f>VLOOKUP(E55,リスト!$B$13:$D$18,2,FALSE)</f>
        <v>瀬戸内 自然探索の旅</v>
      </c>
      <c r="G55" s="2" t="s">
        <v>38</v>
      </c>
      <c r="H55" s="2">
        <v>27</v>
      </c>
      <c r="I55" s="5">
        <f>VLOOKUP(E55,リスト!$B$13:$D$18,3,FALSE)</f>
        <v>19800</v>
      </c>
      <c r="J55" s="5">
        <f>I55*H55</f>
        <v>534600</v>
      </c>
    </row>
    <row r="56" spans="2:10" outlineLevel="2" x14ac:dyDescent="0.15">
      <c r="B56" s="1"/>
      <c r="C56" s="2"/>
      <c r="D56" s="4"/>
      <c r="E56" s="2"/>
      <c r="F56" s="11" t="s">
        <v>57</v>
      </c>
      <c r="G56" s="2"/>
      <c r="H56" s="2">
        <f>SUBTOTAL(9,H53:H55)</f>
        <v>75</v>
      </c>
      <c r="I56" s="5"/>
      <c r="J56" s="5">
        <f>SUBTOTAL(9,J53:J55)</f>
        <v>1485000</v>
      </c>
    </row>
    <row r="57" spans="2:10" outlineLevel="3" x14ac:dyDescent="0.15">
      <c r="B57" s="1">
        <v>41374</v>
      </c>
      <c r="C57" s="2">
        <v>104</v>
      </c>
      <c r="D57" s="4" t="str">
        <f>VLOOKUP(C57,リスト!$B$4:$C$9,2,FALSE)</f>
        <v>奈良</v>
      </c>
      <c r="E57" s="2" t="s">
        <v>42</v>
      </c>
      <c r="F57" s="4" t="str">
        <f>VLOOKUP(E57,リスト!$B$13:$D$18,2,FALSE)</f>
        <v>沖縄 自然満喫の旅</v>
      </c>
      <c r="G57" s="2" t="s">
        <v>38</v>
      </c>
      <c r="H57" s="2">
        <v>32</v>
      </c>
      <c r="I57" s="5">
        <f>VLOOKUP(E57,リスト!$B$13:$D$18,3,FALSE)</f>
        <v>39800</v>
      </c>
      <c r="J57" s="5">
        <f>I57*H57</f>
        <v>1273600</v>
      </c>
    </row>
    <row r="58" spans="2:10" outlineLevel="3" x14ac:dyDescent="0.15">
      <c r="B58" s="1">
        <v>41386</v>
      </c>
      <c r="C58" s="2">
        <v>104</v>
      </c>
      <c r="D58" s="4" t="str">
        <f>VLOOKUP(C58,リスト!$B$4:$C$9,2,FALSE)</f>
        <v>奈良</v>
      </c>
      <c r="E58" s="2" t="s">
        <v>11</v>
      </c>
      <c r="F58" s="4" t="str">
        <f>VLOOKUP(E58,リスト!$B$13:$D$18,2,FALSE)</f>
        <v>沖縄 自然満喫の旅</v>
      </c>
      <c r="G58" s="2" t="s">
        <v>38</v>
      </c>
      <c r="H58" s="2">
        <v>23</v>
      </c>
      <c r="I58" s="5">
        <f>VLOOKUP(E58,リスト!$B$13:$D$18,3,FALSE)</f>
        <v>39800</v>
      </c>
      <c r="J58" s="5">
        <f>I58*H58</f>
        <v>915400</v>
      </c>
    </row>
    <row r="59" spans="2:10" outlineLevel="3" x14ac:dyDescent="0.15">
      <c r="B59" s="1">
        <v>41390</v>
      </c>
      <c r="C59" s="2">
        <v>104</v>
      </c>
      <c r="D59" s="4" t="str">
        <f>VLOOKUP(C59,リスト!$B$4:$C$9,2,FALSE)</f>
        <v>奈良</v>
      </c>
      <c r="E59" s="2" t="s">
        <v>42</v>
      </c>
      <c r="F59" s="4" t="str">
        <f>VLOOKUP(E59,リスト!$B$13:$D$18,2,FALSE)</f>
        <v>沖縄 自然満喫の旅</v>
      </c>
      <c r="G59" s="2" t="s">
        <v>36</v>
      </c>
      <c r="H59" s="2">
        <v>12</v>
      </c>
      <c r="I59" s="5">
        <f>VLOOKUP(E59,リスト!$B$13:$D$18,3,FALSE)</f>
        <v>39800</v>
      </c>
      <c r="J59" s="5">
        <f>I59*H59</f>
        <v>477600</v>
      </c>
    </row>
    <row r="60" spans="2:10" outlineLevel="2" x14ac:dyDescent="0.15">
      <c r="B60" s="1"/>
      <c r="C60" s="2"/>
      <c r="D60" s="4"/>
      <c r="E60" s="2"/>
      <c r="F60" s="11" t="s">
        <v>55</v>
      </c>
      <c r="G60" s="2"/>
      <c r="H60" s="2">
        <f>SUBTOTAL(9,H57:H59)</f>
        <v>67</v>
      </c>
      <c r="I60" s="5"/>
      <c r="J60" s="5">
        <f>SUBTOTAL(9,J57:J59)</f>
        <v>2666600</v>
      </c>
    </row>
    <row r="61" spans="2:10" outlineLevel="1" x14ac:dyDescent="0.15">
      <c r="B61" s="1"/>
      <c r="C61" s="2"/>
      <c r="D61" s="11" t="s">
        <v>48</v>
      </c>
      <c r="E61" s="2"/>
      <c r="F61" s="4"/>
      <c r="G61" s="2"/>
      <c r="H61" s="2">
        <f>SUBTOTAL(9,H49:H59)</f>
        <v>217</v>
      </c>
      <c r="I61" s="5"/>
      <c r="J61" s="5">
        <f>SUBTOTAL(9,J49:J59)</f>
        <v>10136600</v>
      </c>
    </row>
    <row r="62" spans="2:10" outlineLevel="3" x14ac:dyDescent="0.15">
      <c r="B62" s="1">
        <v>41379</v>
      </c>
      <c r="C62" s="2">
        <v>105</v>
      </c>
      <c r="D62" s="4" t="str">
        <f>VLOOKUP(C62,リスト!$B$4:$C$9,2,FALSE)</f>
        <v>滋賀</v>
      </c>
      <c r="E62" s="2" t="s">
        <v>39</v>
      </c>
      <c r="F62" s="4" t="str">
        <f>VLOOKUP(E62,リスト!$B$13:$D$18,2,FALSE)</f>
        <v>北海道 グルメの旅</v>
      </c>
      <c r="G62" s="2" t="s">
        <v>38</v>
      </c>
      <c r="H62" s="2">
        <v>22</v>
      </c>
      <c r="I62" s="5">
        <f>VLOOKUP(E62,リスト!$B$13:$D$18,3,FALSE)</f>
        <v>79800</v>
      </c>
      <c r="J62" s="5">
        <f>I62*H62</f>
        <v>1755600</v>
      </c>
    </row>
    <row r="63" spans="2:10" outlineLevel="3" x14ac:dyDescent="0.15">
      <c r="B63" s="1">
        <v>41394</v>
      </c>
      <c r="C63" s="2">
        <v>105</v>
      </c>
      <c r="D63" s="4" t="str">
        <f>VLOOKUP(C63,リスト!$B$4:$C$9,2,FALSE)</f>
        <v>滋賀</v>
      </c>
      <c r="E63" s="2" t="s">
        <v>39</v>
      </c>
      <c r="F63" s="4" t="str">
        <f>VLOOKUP(E63,リスト!$B$13:$D$18,2,FALSE)</f>
        <v>北海道 グルメの旅</v>
      </c>
      <c r="G63" s="2" t="s">
        <v>36</v>
      </c>
      <c r="H63" s="2">
        <v>18</v>
      </c>
      <c r="I63" s="5">
        <f>VLOOKUP(E63,リスト!$B$13:$D$18,3,FALSE)</f>
        <v>79800</v>
      </c>
      <c r="J63" s="5">
        <f>I63*H63</f>
        <v>1436400</v>
      </c>
    </row>
    <row r="64" spans="2:10" outlineLevel="2" x14ac:dyDescent="0.15">
      <c r="B64" s="1"/>
      <c r="C64" s="2"/>
      <c r="D64" s="4"/>
      <c r="E64" s="2"/>
      <c r="F64" s="11" t="s">
        <v>52</v>
      </c>
      <c r="G64" s="2"/>
      <c r="H64" s="2">
        <f>SUBTOTAL(9,H62:H63)</f>
        <v>40</v>
      </c>
      <c r="I64" s="5"/>
      <c r="J64" s="5">
        <f>SUBTOTAL(9,J62:J63)</f>
        <v>3192000</v>
      </c>
    </row>
    <row r="65" spans="2:10" outlineLevel="3" x14ac:dyDescent="0.15">
      <c r="B65" s="1">
        <v>41382</v>
      </c>
      <c r="C65" s="2">
        <v>105</v>
      </c>
      <c r="D65" s="4" t="str">
        <f>VLOOKUP(C65,リスト!$B$4:$C$9,2,FALSE)</f>
        <v>滋賀</v>
      </c>
      <c r="E65" s="2" t="s">
        <v>37</v>
      </c>
      <c r="F65" s="4" t="str">
        <f>VLOOKUP(E65,リスト!$B$13:$D$18,2,FALSE)</f>
        <v>東北 名所巡りの旅</v>
      </c>
      <c r="G65" s="2" t="s">
        <v>36</v>
      </c>
      <c r="H65" s="2">
        <v>17</v>
      </c>
      <c r="I65" s="5">
        <f>VLOOKUP(E65,リスト!$B$13:$D$18,3,FALSE)</f>
        <v>56800</v>
      </c>
      <c r="J65" s="5">
        <f>I65*H65</f>
        <v>965600</v>
      </c>
    </row>
    <row r="66" spans="2:10" outlineLevel="2" x14ac:dyDescent="0.15">
      <c r="B66" s="1"/>
      <c r="C66" s="2"/>
      <c r="D66" s="4"/>
      <c r="E66" s="2"/>
      <c r="F66" s="11" t="s">
        <v>56</v>
      </c>
      <c r="G66" s="2"/>
      <c r="H66" s="2">
        <f>SUBTOTAL(9,H65:H65)</f>
        <v>17</v>
      </c>
      <c r="I66" s="5"/>
      <c r="J66" s="5">
        <f>SUBTOTAL(9,J65:J65)</f>
        <v>965600</v>
      </c>
    </row>
    <row r="67" spans="2:10" outlineLevel="3" x14ac:dyDescent="0.15">
      <c r="B67" s="1">
        <v>41389</v>
      </c>
      <c r="C67" s="2">
        <v>105</v>
      </c>
      <c r="D67" s="4" t="str">
        <f>VLOOKUP(C67,リスト!$B$4:$C$9,2,FALSE)</f>
        <v>滋賀</v>
      </c>
      <c r="E67" s="2" t="s">
        <v>43</v>
      </c>
      <c r="F67" s="4" t="str">
        <f>VLOOKUP(E67,リスト!$B$13:$D$18,2,FALSE)</f>
        <v>北陸 旅館自慢の旅</v>
      </c>
      <c r="G67" s="2" t="s">
        <v>36</v>
      </c>
      <c r="H67" s="2">
        <v>8</v>
      </c>
      <c r="I67" s="5">
        <f>VLOOKUP(E67,リスト!$B$13:$D$18,3,FALSE)</f>
        <v>35800</v>
      </c>
      <c r="J67" s="5">
        <f>I67*H67</f>
        <v>286400</v>
      </c>
    </row>
    <row r="68" spans="2:10" outlineLevel="2" x14ac:dyDescent="0.15">
      <c r="B68" s="1"/>
      <c r="C68" s="2"/>
      <c r="D68" s="4"/>
      <c r="E68" s="2"/>
      <c r="F68" s="11" t="s">
        <v>53</v>
      </c>
      <c r="G68" s="2"/>
      <c r="H68" s="2">
        <f>SUBTOTAL(9,H67:H67)</f>
        <v>8</v>
      </c>
      <c r="I68" s="5"/>
      <c r="J68" s="5">
        <f>SUBTOTAL(9,J67:J67)</f>
        <v>286400</v>
      </c>
    </row>
    <row r="69" spans="2:10" outlineLevel="3" x14ac:dyDescent="0.15">
      <c r="B69" s="1">
        <v>41386</v>
      </c>
      <c r="C69" s="2">
        <v>105</v>
      </c>
      <c r="D69" s="4" t="str">
        <f>VLOOKUP(C69,リスト!$B$4:$C$9,2,FALSE)</f>
        <v>滋賀</v>
      </c>
      <c r="E69" s="2" t="s">
        <v>12</v>
      </c>
      <c r="F69" s="4" t="str">
        <f>VLOOKUP(E69,リスト!$B$13:$D$18,2,FALSE)</f>
        <v>瀬戸内 自然探索の旅</v>
      </c>
      <c r="G69" s="2" t="s">
        <v>38</v>
      </c>
      <c r="H69" s="2">
        <v>42</v>
      </c>
      <c r="I69" s="5">
        <f>VLOOKUP(E69,リスト!$B$13:$D$18,3,FALSE)</f>
        <v>19800</v>
      </c>
      <c r="J69" s="5">
        <f>I69*H69</f>
        <v>831600</v>
      </c>
    </row>
    <row r="70" spans="2:10" outlineLevel="3" x14ac:dyDescent="0.15">
      <c r="B70" s="1">
        <v>41393</v>
      </c>
      <c r="C70" s="2">
        <v>105</v>
      </c>
      <c r="D70" s="4" t="str">
        <f>VLOOKUP(C70,リスト!$B$4:$C$9,2,FALSE)</f>
        <v>滋賀</v>
      </c>
      <c r="E70" s="2" t="s">
        <v>41</v>
      </c>
      <c r="F70" s="4" t="str">
        <f>VLOOKUP(E70,リスト!$B$13:$D$18,2,FALSE)</f>
        <v>瀬戸内 自然探索の旅</v>
      </c>
      <c r="G70" s="2" t="s">
        <v>38</v>
      </c>
      <c r="H70" s="2">
        <v>20</v>
      </c>
      <c r="I70" s="5">
        <f>VLOOKUP(E70,リスト!$B$13:$D$18,3,FALSE)</f>
        <v>19800</v>
      </c>
      <c r="J70" s="5">
        <f>I70*H70</f>
        <v>396000</v>
      </c>
    </row>
    <row r="71" spans="2:10" outlineLevel="2" x14ac:dyDescent="0.15">
      <c r="B71" s="1"/>
      <c r="C71" s="2"/>
      <c r="D71" s="4"/>
      <c r="E71" s="2"/>
      <c r="F71" s="11" t="s">
        <v>57</v>
      </c>
      <c r="G71" s="2"/>
      <c r="H71" s="2">
        <f>SUBTOTAL(9,H69:H70)</f>
        <v>62</v>
      </c>
      <c r="I71" s="5"/>
      <c r="J71" s="5">
        <f>SUBTOTAL(9,J69:J70)</f>
        <v>1227600</v>
      </c>
    </row>
    <row r="72" spans="2:10" outlineLevel="3" x14ac:dyDescent="0.15">
      <c r="B72" s="1">
        <v>41372</v>
      </c>
      <c r="C72" s="2">
        <v>105</v>
      </c>
      <c r="D72" s="4" t="str">
        <f>VLOOKUP(C72,リスト!$B$4:$C$9,2,FALSE)</f>
        <v>滋賀</v>
      </c>
      <c r="E72" s="2" t="s">
        <v>42</v>
      </c>
      <c r="F72" s="4" t="str">
        <f>VLOOKUP(E72,リスト!$B$13:$D$18,2,FALSE)</f>
        <v>沖縄 自然満喫の旅</v>
      </c>
      <c r="G72" s="2" t="s">
        <v>38</v>
      </c>
      <c r="H72" s="2">
        <v>30</v>
      </c>
      <c r="I72" s="5">
        <f>VLOOKUP(E72,リスト!$B$13:$D$18,3,FALSE)</f>
        <v>39800</v>
      </c>
      <c r="J72" s="5">
        <f>I72*H72</f>
        <v>1194000</v>
      </c>
    </row>
    <row r="73" spans="2:10" outlineLevel="2" x14ac:dyDescent="0.15">
      <c r="B73" s="1"/>
      <c r="C73" s="2"/>
      <c r="D73" s="4"/>
      <c r="E73" s="2"/>
      <c r="F73" s="11" t="s">
        <v>55</v>
      </c>
      <c r="G73" s="2"/>
      <c r="H73" s="2">
        <f>SUBTOTAL(9,H72:H72)</f>
        <v>30</v>
      </c>
      <c r="I73" s="5"/>
      <c r="J73" s="5">
        <f>SUBTOTAL(9,J72:J72)</f>
        <v>1194000</v>
      </c>
    </row>
    <row r="74" spans="2:10" outlineLevel="1" x14ac:dyDescent="0.15">
      <c r="B74" s="1"/>
      <c r="C74" s="2"/>
      <c r="D74" s="11" t="s">
        <v>49</v>
      </c>
      <c r="E74" s="2"/>
      <c r="F74" s="4"/>
      <c r="G74" s="2"/>
      <c r="H74" s="2">
        <f>SUBTOTAL(9,H62:H72)</f>
        <v>157</v>
      </c>
      <c r="I74" s="5"/>
      <c r="J74" s="5">
        <f>SUBTOTAL(9,J62:J72)</f>
        <v>6865600</v>
      </c>
    </row>
    <row r="75" spans="2:10" outlineLevel="3" x14ac:dyDescent="0.15">
      <c r="B75" s="1">
        <v>41388</v>
      </c>
      <c r="C75" s="2">
        <v>106</v>
      </c>
      <c r="D75" s="4" t="str">
        <f>VLOOKUP(C75,リスト!$B$4:$C$9,2,FALSE)</f>
        <v>姫路</v>
      </c>
      <c r="E75" s="2" t="s">
        <v>37</v>
      </c>
      <c r="F75" s="4" t="str">
        <f>VLOOKUP(E75,リスト!$B$13:$D$18,2,FALSE)</f>
        <v>東北 名所巡りの旅</v>
      </c>
      <c r="G75" s="2" t="s">
        <v>38</v>
      </c>
      <c r="H75" s="2">
        <v>18</v>
      </c>
      <c r="I75" s="5">
        <f>VLOOKUP(E75,リスト!$B$13:$D$18,3,FALSE)</f>
        <v>56800</v>
      </c>
      <c r="J75" s="5">
        <f>I75*H75</f>
        <v>1022400</v>
      </c>
    </row>
    <row r="76" spans="2:10" outlineLevel="2" x14ac:dyDescent="0.15">
      <c r="B76" s="1"/>
      <c r="C76" s="2"/>
      <c r="D76" s="4"/>
      <c r="E76" s="2"/>
      <c r="F76" s="11" t="s">
        <v>56</v>
      </c>
      <c r="G76" s="2"/>
      <c r="H76" s="2">
        <f>SUBTOTAL(9,H75:H75)</f>
        <v>18</v>
      </c>
      <c r="I76" s="5"/>
      <c r="J76" s="5">
        <f>SUBTOTAL(9,J75:J75)</f>
        <v>1022400</v>
      </c>
    </row>
    <row r="77" spans="2:10" outlineLevel="3" x14ac:dyDescent="0.15">
      <c r="B77" s="1">
        <v>41375</v>
      </c>
      <c r="C77" s="2">
        <v>106</v>
      </c>
      <c r="D77" s="4" t="str">
        <f>VLOOKUP(C77,リスト!$B$4:$C$9,2,FALSE)</f>
        <v>姫路</v>
      </c>
      <c r="E77" s="2" t="s">
        <v>12</v>
      </c>
      <c r="F77" s="4" t="str">
        <f>VLOOKUP(E77,リスト!$B$13:$D$18,2,FALSE)</f>
        <v>瀬戸内 自然探索の旅</v>
      </c>
      <c r="G77" s="2" t="s">
        <v>38</v>
      </c>
      <c r="H77" s="2">
        <v>21</v>
      </c>
      <c r="I77" s="5">
        <f>VLOOKUP(E77,リスト!$B$13:$D$18,3,FALSE)</f>
        <v>19800</v>
      </c>
      <c r="J77" s="5">
        <f>I77*H77</f>
        <v>415800</v>
      </c>
    </row>
    <row r="78" spans="2:10" outlineLevel="2" x14ac:dyDescent="0.15">
      <c r="B78" s="1"/>
      <c r="C78" s="2"/>
      <c r="D78" s="4"/>
      <c r="E78" s="2"/>
      <c r="F78" s="11" t="s">
        <v>57</v>
      </c>
      <c r="G78" s="2"/>
      <c r="H78" s="2">
        <f>SUBTOTAL(9,H77:H77)</f>
        <v>21</v>
      </c>
      <c r="I78" s="5"/>
      <c r="J78" s="5">
        <f>SUBTOTAL(9,J77:J77)</f>
        <v>415800</v>
      </c>
    </row>
    <row r="79" spans="2:10" outlineLevel="3" x14ac:dyDescent="0.15">
      <c r="B79" s="1">
        <v>41373</v>
      </c>
      <c r="C79" s="2">
        <v>106</v>
      </c>
      <c r="D79" s="4" t="str">
        <f>VLOOKUP(C79,リスト!$B$4:$C$9,2,FALSE)</f>
        <v>姫路</v>
      </c>
      <c r="E79" s="2" t="s">
        <v>10</v>
      </c>
      <c r="F79" s="4" t="str">
        <f>VLOOKUP(E79,リスト!$B$13:$D$18,2,FALSE)</f>
        <v>九州 温泉巡りの旅</v>
      </c>
      <c r="G79" s="2" t="s">
        <v>36</v>
      </c>
      <c r="H79" s="2">
        <v>11</v>
      </c>
      <c r="I79" s="5">
        <f>VLOOKUP(E79,リスト!$B$13:$D$18,3,FALSE)</f>
        <v>38800</v>
      </c>
      <c r="J79" s="5">
        <f>I79*H79</f>
        <v>426800</v>
      </c>
    </row>
    <row r="80" spans="2:10" outlineLevel="3" x14ac:dyDescent="0.15">
      <c r="B80" s="1">
        <v>41383</v>
      </c>
      <c r="C80" s="2">
        <v>106</v>
      </c>
      <c r="D80" s="4" t="str">
        <f>VLOOKUP(C80,リスト!$B$4:$C$9,2,FALSE)</f>
        <v>姫路</v>
      </c>
      <c r="E80" s="2" t="s">
        <v>40</v>
      </c>
      <c r="F80" s="4" t="str">
        <f>VLOOKUP(E80,リスト!$B$13:$D$18,2,FALSE)</f>
        <v>九州 温泉巡りの旅</v>
      </c>
      <c r="G80" s="2" t="s">
        <v>36</v>
      </c>
      <c r="H80" s="2">
        <v>16</v>
      </c>
      <c r="I80" s="5">
        <f>VLOOKUP(E80,リスト!$B$13:$D$18,3,FALSE)</f>
        <v>38800</v>
      </c>
      <c r="J80" s="5">
        <f>I80*H80</f>
        <v>620800</v>
      </c>
    </row>
    <row r="81" spans="2:10" outlineLevel="2" x14ac:dyDescent="0.15">
      <c r="B81" s="1"/>
      <c r="C81" s="2"/>
      <c r="D81" s="4"/>
      <c r="E81" s="2"/>
      <c r="F81" s="11" t="s">
        <v>54</v>
      </c>
      <c r="G81" s="2"/>
      <c r="H81" s="2">
        <f>SUBTOTAL(9,H79:H80)</f>
        <v>27</v>
      </c>
      <c r="I81" s="5"/>
      <c r="J81" s="5">
        <f>SUBTOTAL(9,J79:J80)</f>
        <v>1047600</v>
      </c>
    </row>
    <row r="82" spans="2:10" outlineLevel="3" x14ac:dyDescent="0.15">
      <c r="B82" s="1">
        <v>41369</v>
      </c>
      <c r="C82" s="2">
        <v>106</v>
      </c>
      <c r="D82" s="4" t="str">
        <f>VLOOKUP(C82,リスト!$B$4:$C$9,2,FALSE)</f>
        <v>姫路</v>
      </c>
      <c r="E82" s="2" t="s">
        <v>42</v>
      </c>
      <c r="F82" s="4" t="str">
        <f>VLOOKUP(E82,リスト!$B$13:$D$18,2,FALSE)</f>
        <v>沖縄 自然満喫の旅</v>
      </c>
      <c r="G82" s="2" t="s">
        <v>36</v>
      </c>
      <c r="H82" s="2">
        <v>15</v>
      </c>
      <c r="I82" s="5">
        <f>VLOOKUP(E82,リスト!$B$13:$D$18,3,FALSE)</f>
        <v>39800</v>
      </c>
      <c r="J82" s="5">
        <f>I82*H82</f>
        <v>597000</v>
      </c>
    </row>
    <row r="83" spans="2:10" outlineLevel="3" x14ac:dyDescent="0.15">
      <c r="B83" s="1">
        <v>41379</v>
      </c>
      <c r="C83" s="2">
        <v>106</v>
      </c>
      <c r="D83" s="4" t="str">
        <f>VLOOKUP(C83,リスト!$B$4:$C$9,2,FALSE)</f>
        <v>姫路</v>
      </c>
      <c r="E83" s="2" t="s">
        <v>11</v>
      </c>
      <c r="F83" s="4" t="str">
        <f>VLOOKUP(E83,リスト!$B$13:$D$18,2,FALSE)</f>
        <v>沖縄 自然満喫の旅</v>
      </c>
      <c r="G83" s="2" t="s">
        <v>36</v>
      </c>
      <c r="H83" s="2">
        <v>12</v>
      </c>
      <c r="I83" s="5">
        <f>VLOOKUP(E83,リスト!$B$13:$D$18,3,FALSE)</f>
        <v>39800</v>
      </c>
      <c r="J83" s="5">
        <f>I83*H83</f>
        <v>477600</v>
      </c>
    </row>
    <row r="84" spans="2:10" outlineLevel="3" x14ac:dyDescent="0.15">
      <c r="B84" s="1">
        <v>41388</v>
      </c>
      <c r="C84" s="2">
        <v>106</v>
      </c>
      <c r="D84" s="4" t="str">
        <f>VLOOKUP(C84,リスト!$B$4:$C$9,2,FALSE)</f>
        <v>姫路</v>
      </c>
      <c r="E84" s="2" t="s">
        <v>42</v>
      </c>
      <c r="F84" s="4" t="str">
        <f>VLOOKUP(E84,リスト!$B$13:$D$18,2,FALSE)</f>
        <v>沖縄 自然満喫の旅</v>
      </c>
      <c r="G84" s="2" t="s">
        <v>36</v>
      </c>
      <c r="H84" s="2">
        <v>22</v>
      </c>
      <c r="I84" s="5">
        <f>VLOOKUP(E84,リスト!$B$13:$D$18,3,FALSE)</f>
        <v>39800</v>
      </c>
      <c r="J84" s="5">
        <f>I84*H84</f>
        <v>875600</v>
      </c>
    </row>
    <row r="85" spans="2:10" outlineLevel="3" x14ac:dyDescent="0.15">
      <c r="B85" s="1">
        <v>41393</v>
      </c>
      <c r="C85" s="2">
        <v>106</v>
      </c>
      <c r="D85" s="4" t="str">
        <f>VLOOKUP(C85,リスト!$B$4:$C$9,2,FALSE)</f>
        <v>姫路</v>
      </c>
      <c r="E85" s="2" t="s">
        <v>42</v>
      </c>
      <c r="F85" s="4" t="str">
        <f>VLOOKUP(E85,リスト!$B$13:$D$18,2,FALSE)</f>
        <v>沖縄 自然満喫の旅</v>
      </c>
      <c r="G85" s="2" t="s">
        <v>36</v>
      </c>
      <c r="H85" s="2">
        <v>13</v>
      </c>
      <c r="I85" s="5">
        <f>VLOOKUP(E85,リスト!$B$13:$D$18,3,FALSE)</f>
        <v>39800</v>
      </c>
      <c r="J85" s="5">
        <f>I85*H85</f>
        <v>517400</v>
      </c>
    </row>
    <row r="86" spans="2:10" outlineLevel="3" x14ac:dyDescent="0.15">
      <c r="B86" s="1">
        <v>41393</v>
      </c>
      <c r="C86" s="2">
        <v>106</v>
      </c>
      <c r="D86" s="4" t="str">
        <f>VLOOKUP(C86,リスト!$B$4:$C$9,2,FALSE)</f>
        <v>姫路</v>
      </c>
      <c r="E86" s="2" t="s">
        <v>42</v>
      </c>
      <c r="F86" s="4" t="str">
        <f>VLOOKUP(E86,リスト!$B$13:$D$18,2,FALSE)</f>
        <v>沖縄 自然満喫の旅</v>
      </c>
      <c r="G86" s="2" t="s">
        <v>38</v>
      </c>
      <c r="H86" s="2">
        <v>30</v>
      </c>
      <c r="I86" s="5">
        <f>VLOOKUP(E86,リスト!$B$13:$D$18,3,FALSE)</f>
        <v>39800</v>
      </c>
      <c r="J86" s="5">
        <f>I86*H86</f>
        <v>1194000</v>
      </c>
    </row>
    <row r="87" spans="2:10" outlineLevel="2" x14ac:dyDescent="0.15">
      <c r="B87" s="12"/>
      <c r="C87" s="6"/>
      <c r="D87" s="6"/>
      <c r="E87" s="6"/>
      <c r="F87" s="14" t="s">
        <v>55</v>
      </c>
      <c r="G87" s="6"/>
      <c r="H87" s="6">
        <f>SUBTOTAL(9,H82:H86)</f>
        <v>92</v>
      </c>
      <c r="I87" s="13"/>
      <c r="J87" s="13">
        <f>SUBTOTAL(9,J82:J86)</f>
        <v>3661600</v>
      </c>
    </row>
    <row r="88" spans="2:10" outlineLevel="1" x14ac:dyDescent="0.15">
      <c r="B88" s="12"/>
      <c r="C88" s="6"/>
      <c r="D88" s="14" t="s">
        <v>50</v>
      </c>
      <c r="E88" s="6"/>
      <c r="F88" s="6"/>
      <c r="G88" s="6"/>
      <c r="H88" s="6">
        <f>SUBTOTAL(9,H75:H86)</f>
        <v>158</v>
      </c>
      <c r="I88" s="13"/>
      <c r="J88" s="13">
        <f>SUBTOTAL(9,J75:J86)</f>
        <v>6147400</v>
      </c>
    </row>
    <row r="89" spans="2:10" x14ac:dyDescent="0.15">
      <c r="B89" s="12"/>
      <c r="C89" s="6"/>
      <c r="D89" s="14" t="s">
        <v>51</v>
      </c>
      <c r="E89" s="6"/>
      <c r="F89" s="6"/>
      <c r="G89" s="6"/>
      <c r="H89" s="6">
        <f>SUBTOTAL(9,H5:H86)</f>
        <v>1128</v>
      </c>
      <c r="I89" s="13"/>
      <c r="J89" s="13">
        <f>SUBTOTAL(9,J5:J86)</f>
        <v>50194400</v>
      </c>
    </row>
  </sheetData>
  <sortState ref="B5:J55">
    <sortCondition ref="C5:C55"/>
    <sortCondition ref="E5:E55" customList="H0310,T0330,HK0350,S0360,K0320,O0340"/>
  </sortState>
  <mergeCells count="1">
    <mergeCell ref="B2:J2"/>
  </mergeCells>
  <phoneticPr fontId="2"/>
  <pageMargins left="0.7" right="0.7" top="0.75" bottom="0.75" header="0.3" footer="0.3"/>
  <pageSetup paperSize="9" scale="9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8"/>
  <sheetViews>
    <sheetView workbookViewId="0"/>
  </sheetViews>
  <sheetFormatPr defaultRowHeight="13.5" x14ac:dyDescent="0.15"/>
  <cols>
    <col min="1" max="1" width="3.625" customWidth="1"/>
    <col min="2" max="2" width="11.25" customWidth="1"/>
    <col min="3" max="3" width="20" customWidth="1"/>
    <col min="4" max="4" width="8" customWidth="1"/>
  </cols>
  <sheetData>
    <row r="2" spans="2:4" x14ac:dyDescent="0.15">
      <c r="B2" t="s">
        <v>14</v>
      </c>
    </row>
    <row r="3" spans="2:4" x14ac:dyDescent="0.15">
      <c r="B3" s="8" t="s">
        <v>1</v>
      </c>
      <c r="C3" s="8" t="s">
        <v>2</v>
      </c>
    </row>
    <row r="4" spans="2:4" x14ac:dyDescent="0.15">
      <c r="B4" s="2">
        <v>101</v>
      </c>
      <c r="C4" s="2" t="s">
        <v>15</v>
      </c>
    </row>
    <row r="5" spans="2:4" x14ac:dyDescent="0.15">
      <c r="B5" s="2">
        <v>102</v>
      </c>
      <c r="C5" s="2" t="s">
        <v>16</v>
      </c>
    </row>
    <row r="6" spans="2:4" x14ac:dyDescent="0.15">
      <c r="B6" s="2">
        <v>103</v>
      </c>
      <c r="C6" s="2" t="s">
        <v>17</v>
      </c>
    </row>
    <row r="7" spans="2:4" x14ac:dyDescent="0.15">
      <c r="B7" s="2">
        <v>104</v>
      </c>
      <c r="C7" s="2" t="s">
        <v>18</v>
      </c>
    </row>
    <row r="8" spans="2:4" x14ac:dyDescent="0.15">
      <c r="B8" s="2">
        <v>105</v>
      </c>
      <c r="C8" s="2" t="s">
        <v>19</v>
      </c>
    </row>
    <row r="9" spans="2:4" x14ac:dyDescent="0.15">
      <c r="B9" s="2">
        <v>106</v>
      </c>
      <c r="C9" s="2" t="s">
        <v>20</v>
      </c>
    </row>
    <row r="10" spans="2:4" x14ac:dyDescent="0.15">
      <c r="B10" s="6"/>
      <c r="C10" s="6"/>
    </row>
    <row r="11" spans="2:4" x14ac:dyDescent="0.15">
      <c r="B11" t="s">
        <v>21</v>
      </c>
    </row>
    <row r="12" spans="2:4" x14ac:dyDescent="0.15">
      <c r="B12" s="8" t="s">
        <v>44</v>
      </c>
      <c r="C12" s="8" t="s">
        <v>3</v>
      </c>
      <c r="D12" s="8" t="s">
        <v>6</v>
      </c>
    </row>
    <row r="13" spans="2:4" x14ac:dyDescent="0.15">
      <c r="B13" s="2" t="s">
        <v>29</v>
      </c>
      <c r="C13" s="2" t="s">
        <v>22</v>
      </c>
      <c r="D13" s="7">
        <v>79800</v>
      </c>
    </row>
    <row r="14" spans="2:4" x14ac:dyDescent="0.15">
      <c r="B14" s="2" t="s">
        <v>30</v>
      </c>
      <c r="C14" s="2" t="s">
        <v>23</v>
      </c>
      <c r="D14" s="7">
        <v>56800</v>
      </c>
    </row>
    <row r="15" spans="2:4" x14ac:dyDescent="0.15">
      <c r="B15" s="2" t="s">
        <v>31</v>
      </c>
      <c r="C15" s="2" t="s">
        <v>24</v>
      </c>
      <c r="D15" s="7">
        <v>35800</v>
      </c>
    </row>
    <row r="16" spans="2:4" x14ac:dyDescent="0.15">
      <c r="B16" s="2" t="s">
        <v>32</v>
      </c>
      <c r="C16" s="2" t="s">
        <v>25</v>
      </c>
      <c r="D16" s="7">
        <v>19800</v>
      </c>
    </row>
    <row r="17" spans="2:4" x14ac:dyDescent="0.15">
      <c r="B17" s="2" t="s">
        <v>33</v>
      </c>
      <c r="C17" s="2" t="s">
        <v>26</v>
      </c>
      <c r="D17" s="7">
        <v>38800</v>
      </c>
    </row>
    <row r="18" spans="2:4" x14ac:dyDescent="0.15">
      <c r="B18" s="2" t="s">
        <v>34</v>
      </c>
      <c r="C18" s="2" t="s">
        <v>27</v>
      </c>
      <c r="D18" s="7">
        <v>39800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8"/>
  <sheetViews>
    <sheetView workbookViewId="0"/>
  </sheetViews>
  <sheetFormatPr defaultRowHeight="13.5" x14ac:dyDescent="0.15"/>
  <cols>
    <col min="1" max="1" width="3.625" customWidth="1"/>
    <col min="2" max="2" width="10.5" bestFit="1" customWidth="1"/>
    <col min="3" max="3" width="26.875" bestFit="1" customWidth="1"/>
    <col min="5" max="5" width="10.25" bestFit="1" customWidth="1"/>
  </cols>
  <sheetData>
    <row r="2" spans="2:5" ht="24" customHeight="1" x14ac:dyDescent="0.15">
      <c r="B2" s="18" t="s">
        <v>28</v>
      </c>
      <c r="C2" s="18"/>
      <c r="D2" s="18"/>
      <c r="E2" s="18"/>
    </row>
    <row r="4" spans="2:5" ht="14.25" thickBot="1" x14ac:dyDescent="0.2">
      <c r="B4" s="9" t="s">
        <v>2</v>
      </c>
      <c r="C4" s="9" t="s">
        <v>3</v>
      </c>
      <c r="D4" s="9" t="s">
        <v>5</v>
      </c>
      <c r="E4" s="9" t="s">
        <v>7</v>
      </c>
    </row>
    <row r="5" spans="2:5" ht="14.25" thickTop="1" x14ac:dyDescent="0.15">
      <c r="B5" s="4"/>
      <c r="C5" s="11" t="s">
        <v>52</v>
      </c>
      <c r="D5" s="4">
        <v>18</v>
      </c>
      <c r="E5" s="5">
        <v>1436400</v>
      </c>
    </row>
    <row r="6" spans="2:5" x14ac:dyDescent="0.15">
      <c r="B6" s="4"/>
      <c r="C6" s="11" t="s">
        <v>53</v>
      </c>
      <c r="D6" s="2">
        <v>80</v>
      </c>
      <c r="E6" s="5">
        <v>2864000</v>
      </c>
    </row>
    <row r="7" spans="2:5" x14ac:dyDescent="0.15">
      <c r="B7" s="4"/>
      <c r="C7" s="11" t="s">
        <v>54</v>
      </c>
      <c r="D7" s="2">
        <v>91</v>
      </c>
      <c r="E7" s="5">
        <v>3530800</v>
      </c>
    </row>
    <row r="8" spans="2:5" x14ac:dyDescent="0.15">
      <c r="B8" s="4"/>
      <c r="C8" s="11" t="s">
        <v>55</v>
      </c>
      <c r="D8" s="2">
        <v>15</v>
      </c>
      <c r="E8" s="5">
        <v>597000</v>
      </c>
    </row>
    <row r="9" spans="2:5" x14ac:dyDescent="0.15">
      <c r="B9" s="10" t="s">
        <v>45</v>
      </c>
      <c r="C9" s="4"/>
      <c r="D9" s="2">
        <v>204</v>
      </c>
      <c r="E9" s="5">
        <v>8428200</v>
      </c>
    </row>
    <row r="10" spans="2:5" x14ac:dyDescent="0.15">
      <c r="B10" s="4"/>
      <c r="C10" s="11" t="s">
        <v>52</v>
      </c>
      <c r="D10" s="2">
        <v>18</v>
      </c>
      <c r="E10" s="5">
        <v>1436400</v>
      </c>
    </row>
    <row r="11" spans="2:5" x14ac:dyDescent="0.15">
      <c r="B11" s="4"/>
      <c r="C11" s="11" t="s">
        <v>56</v>
      </c>
      <c r="D11" s="2">
        <v>86</v>
      </c>
      <c r="E11" s="5">
        <v>4884800</v>
      </c>
    </row>
    <row r="12" spans="2:5" x14ac:dyDescent="0.15">
      <c r="B12" s="4"/>
      <c r="C12" s="11" t="s">
        <v>53</v>
      </c>
      <c r="D12" s="2">
        <v>18</v>
      </c>
      <c r="E12" s="5">
        <v>644400</v>
      </c>
    </row>
    <row r="13" spans="2:5" x14ac:dyDescent="0.15">
      <c r="B13" s="4"/>
      <c r="C13" s="11" t="s">
        <v>57</v>
      </c>
      <c r="D13" s="2">
        <v>22</v>
      </c>
      <c r="E13" s="5">
        <v>435600</v>
      </c>
    </row>
    <row r="14" spans="2:5" x14ac:dyDescent="0.15">
      <c r="B14" s="4"/>
      <c r="C14" s="11" t="s">
        <v>55</v>
      </c>
      <c r="D14" s="2">
        <v>52</v>
      </c>
      <c r="E14" s="5">
        <v>2069600</v>
      </c>
    </row>
    <row r="15" spans="2:5" x14ac:dyDescent="0.15">
      <c r="B15" s="11" t="s">
        <v>46</v>
      </c>
      <c r="C15" s="4"/>
      <c r="D15" s="2">
        <v>196</v>
      </c>
      <c r="E15" s="5">
        <v>9470800</v>
      </c>
    </row>
    <row r="16" spans="2:5" x14ac:dyDescent="0.15">
      <c r="B16" s="4"/>
      <c r="C16" s="11" t="s">
        <v>52</v>
      </c>
      <c r="D16" s="2">
        <v>15</v>
      </c>
      <c r="E16" s="5">
        <v>1197000</v>
      </c>
    </row>
    <row r="17" spans="2:5" x14ac:dyDescent="0.15">
      <c r="B17" s="4"/>
      <c r="C17" s="11" t="s">
        <v>56</v>
      </c>
      <c r="D17" s="2">
        <v>80</v>
      </c>
      <c r="E17" s="5">
        <v>4544000</v>
      </c>
    </row>
    <row r="18" spans="2:5" x14ac:dyDescent="0.15">
      <c r="B18" s="4"/>
      <c r="C18" s="11" t="s">
        <v>53</v>
      </c>
      <c r="D18" s="2">
        <v>24</v>
      </c>
      <c r="E18" s="5">
        <v>859200</v>
      </c>
    </row>
    <row r="19" spans="2:5" x14ac:dyDescent="0.15">
      <c r="B19" s="4"/>
      <c r="C19" s="11" t="s">
        <v>57</v>
      </c>
      <c r="D19" s="2">
        <v>25</v>
      </c>
      <c r="E19" s="5">
        <v>495000</v>
      </c>
    </row>
    <row r="20" spans="2:5" x14ac:dyDescent="0.15">
      <c r="B20" s="4"/>
      <c r="C20" s="11" t="s">
        <v>54</v>
      </c>
      <c r="D20" s="2">
        <v>19</v>
      </c>
      <c r="E20" s="5">
        <v>737200</v>
      </c>
    </row>
    <row r="21" spans="2:5" x14ac:dyDescent="0.15">
      <c r="B21" s="4"/>
      <c r="C21" s="11" t="s">
        <v>55</v>
      </c>
      <c r="D21" s="2">
        <v>33</v>
      </c>
      <c r="E21" s="5">
        <v>1313400</v>
      </c>
    </row>
    <row r="22" spans="2:5" x14ac:dyDescent="0.15">
      <c r="B22" s="11" t="s">
        <v>47</v>
      </c>
      <c r="C22" s="4"/>
      <c r="D22" s="2">
        <v>196</v>
      </c>
      <c r="E22" s="5">
        <v>9145800</v>
      </c>
    </row>
    <row r="23" spans="2:5" x14ac:dyDescent="0.15">
      <c r="B23" s="4"/>
      <c r="C23" s="11" t="s">
        <v>52</v>
      </c>
      <c r="D23" s="2">
        <v>75</v>
      </c>
      <c r="E23" s="5">
        <v>5985000</v>
      </c>
    </row>
    <row r="24" spans="2:5" x14ac:dyDescent="0.15">
      <c r="B24" s="4"/>
      <c r="C24" s="11" t="s">
        <v>57</v>
      </c>
      <c r="D24" s="2">
        <v>75</v>
      </c>
      <c r="E24" s="5">
        <v>1485000</v>
      </c>
    </row>
    <row r="25" spans="2:5" x14ac:dyDescent="0.15">
      <c r="B25" s="4"/>
      <c r="C25" s="11" t="s">
        <v>55</v>
      </c>
      <c r="D25" s="2">
        <v>67</v>
      </c>
      <c r="E25" s="5">
        <v>2666600</v>
      </c>
    </row>
    <row r="26" spans="2:5" x14ac:dyDescent="0.15">
      <c r="B26" s="11" t="s">
        <v>48</v>
      </c>
      <c r="C26" s="4"/>
      <c r="D26" s="2">
        <v>217</v>
      </c>
      <c r="E26" s="5">
        <v>10136600</v>
      </c>
    </row>
    <row r="27" spans="2:5" x14ac:dyDescent="0.15">
      <c r="B27" s="4"/>
      <c r="C27" s="11" t="s">
        <v>52</v>
      </c>
      <c r="D27" s="2">
        <v>40</v>
      </c>
      <c r="E27" s="5">
        <v>3192000</v>
      </c>
    </row>
    <row r="28" spans="2:5" x14ac:dyDescent="0.15">
      <c r="B28" s="4"/>
      <c r="C28" s="11" t="s">
        <v>56</v>
      </c>
      <c r="D28" s="2">
        <v>17</v>
      </c>
      <c r="E28" s="5">
        <v>965600</v>
      </c>
    </row>
    <row r="29" spans="2:5" x14ac:dyDescent="0.15">
      <c r="B29" s="4"/>
      <c r="C29" s="11" t="s">
        <v>53</v>
      </c>
      <c r="D29" s="2">
        <v>8</v>
      </c>
      <c r="E29" s="5">
        <v>286400</v>
      </c>
    </row>
    <row r="30" spans="2:5" x14ac:dyDescent="0.15">
      <c r="B30" s="4"/>
      <c r="C30" s="11" t="s">
        <v>57</v>
      </c>
      <c r="D30" s="2">
        <v>62</v>
      </c>
      <c r="E30" s="5">
        <v>1227600</v>
      </c>
    </row>
    <row r="31" spans="2:5" x14ac:dyDescent="0.15">
      <c r="B31" s="4"/>
      <c r="C31" s="11" t="s">
        <v>55</v>
      </c>
      <c r="D31" s="2">
        <v>30</v>
      </c>
      <c r="E31" s="5">
        <v>1194000</v>
      </c>
    </row>
    <row r="32" spans="2:5" x14ac:dyDescent="0.15">
      <c r="B32" s="11" t="s">
        <v>49</v>
      </c>
      <c r="C32" s="4"/>
      <c r="D32" s="2">
        <v>157</v>
      </c>
      <c r="E32" s="5">
        <v>6865600</v>
      </c>
    </row>
    <row r="33" spans="2:5" x14ac:dyDescent="0.15">
      <c r="B33" s="4"/>
      <c r="C33" s="11" t="s">
        <v>56</v>
      </c>
      <c r="D33" s="2">
        <v>18</v>
      </c>
      <c r="E33" s="5">
        <v>1022400</v>
      </c>
    </row>
    <row r="34" spans="2:5" x14ac:dyDescent="0.15">
      <c r="B34" s="4"/>
      <c r="C34" s="11" t="s">
        <v>57</v>
      </c>
      <c r="D34" s="2">
        <v>21</v>
      </c>
      <c r="E34" s="5">
        <v>415800</v>
      </c>
    </row>
    <row r="35" spans="2:5" x14ac:dyDescent="0.15">
      <c r="B35" s="4"/>
      <c r="C35" s="11" t="s">
        <v>54</v>
      </c>
      <c r="D35" s="2">
        <v>27</v>
      </c>
      <c r="E35" s="5">
        <v>1047600</v>
      </c>
    </row>
    <row r="36" spans="2:5" x14ac:dyDescent="0.15">
      <c r="B36" s="2"/>
      <c r="C36" s="15" t="s">
        <v>55</v>
      </c>
      <c r="D36" s="2">
        <v>92</v>
      </c>
      <c r="E36" s="16">
        <v>3661600</v>
      </c>
    </row>
    <row r="37" spans="2:5" x14ac:dyDescent="0.15">
      <c r="B37" s="15" t="s">
        <v>50</v>
      </c>
      <c r="C37" s="2"/>
      <c r="D37" s="2">
        <v>158</v>
      </c>
      <c r="E37" s="16">
        <v>6147400</v>
      </c>
    </row>
    <row r="38" spans="2:5" x14ac:dyDescent="0.15">
      <c r="B38" s="15" t="s">
        <v>51</v>
      </c>
      <c r="C38" s="2"/>
      <c r="D38" s="2">
        <v>1128</v>
      </c>
      <c r="E38" s="16">
        <v>50194400</v>
      </c>
    </row>
  </sheetData>
  <mergeCells count="1">
    <mergeCell ref="B2:E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売上表</vt:lpstr>
      <vt:lpstr>リスト</vt:lpstr>
      <vt:lpstr>支店別ツアー別集計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2013-06-19T00:55:43Z</dcterms:created>
  <dcterms:modified xsi:type="dcterms:W3CDTF">2013-08-31T15:00:42Z</dcterms:modified>
</cp:coreProperties>
</file>