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65"/>
  </bookViews>
  <sheets>
    <sheet name="7-1" sheetId="1" r:id="rId1"/>
    <sheet name="7-2" sheetId="4" r:id="rId2"/>
    <sheet name="7-3" sheetId="3" r:id="rId3"/>
    <sheet name="7-4" sheetId="2" r:id="rId4"/>
    <sheet name="7-5" sheetId="5" r:id="rId5"/>
    <sheet name="7-6" sheetId="6" r:id="rId6"/>
  </sheets>
  <calcPr calcId="145621"/>
</workbook>
</file>

<file path=xl/calcChain.xml><?xml version="1.0" encoding="utf-8"?>
<calcChain xmlns="http://schemas.openxmlformats.org/spreadsheetml/2006/main">
  <c r="F15" i="2" l="1"/>
  <c r="D5" i="4" l="1"/>
  <c r="D6" i="4"/>
  <c r="D7" i="4"/>
  <c r="D8" i="4"/>
  <c r="D9" i="4"/>
  <c r="D10" i="4"/>
  <c r="D11" i="4"/>
  <c r="D12" i="4"/>
  <c r="E5" i="4"/>
  <c r="E6" i="4"/>
  <c r="E7" i="4"/>
  <c r="E8" i="4"/>
  <c r="E9" i="4"/>
  <c r="E10" i="4"/>
  <c r="E11" i="4"/>
  <c r="E12" i="4"/>
  <c r="E4" i="4"/>
  <c r="D4" i="4"/>
  <c r="F12" i="2" l="1"/>
  <c r="F13" i="2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D13" i="3" l="1"/>
  <c r="C13" i="3"/>
  <c r="F11" i="2"/>
  <c r="F10" i="2"/>
  <c r="F9" i="2"/>
  <c r="F14" i="2" l="1"/>
</calcChain>
</file>

<file path=xl/sharedStrings.xml><?xml version="1.0" encoding="utf-8"?>
<sst xmlns="http://schemas.openxmlformats.org/spreadsheetml/2006/main" count="164" uniqueCount="130">
  <si>
    <t>顧客台帳</t>
    <rPh sb="0" eb="2">
      <t>コキャク</t>
    </rPh>
    <rPh sb="2" eb="4">
      <t>ダイチョウ</t>
    </rPh>
    <phoneticPr fontId="3"/>
  </si>
  <si>
    <t>No.</t>
    <phoneticPr fontId="3"/>
  </si>
  <si>
    <t>氏名</t>
    <rPh sb="0" eb="2">
      <t>シメイ</t>
    </rPh>
    <phoneticPr fontId="3"/>
  </si>
  <si>
    <t>フリガナ</t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</si>
  <si>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</si>
  <si>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</si>
  <si>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職業</t>
    <rPh sb="0" eb="2">
      <t>ショクギョウ</t>
    </rPh>
    <phoneticPr fontId="3"/>
  </si>
  <si>
    <t>古谷 俊夫</t>
    <rPh sb="0" eb="2">
      <t>フルヤ</t>
    </rPh>
    <rPh sb="3" eb="5">
      <t>トシオ</t>
    </rPh>
    <phoneticPr fontId="3"/>
  </si>
  <si>
    <t>渋谷区</t>
    <rPh sb="0" eb="2">
      <t>シブヤ</t>
    </rPh>
    <rPh sb="2" eb="3">
      <t>ク</t>
    </rPh>
    <phoneticPr fontId="3"/>
  </si>
  <si>
    <t>千駄ヶ谷1-2-X</t>
    <rPh sb="0" eb="4">
      <t>センダガヤ</t>
    </rPh>
    <phoneticPr fontId="3"/>
  </si>
  <si>
    <t>学生</t>
    <rPh sb="0" eb="2">
      <t>ガクセイ</t>
    </rPh>
    <phoneticPr fontId="3"/>
  </si>
  <si>
    <t>奥田 美和</t>
    <rPh sb="0" eb="2">
      <t>オクダ</t>
    </rPh>
    <rPh sb="3" eb="5">
      <t>ミワ</t>
    </rPh>
    <phoneticPr fontId="3"/>
  </si>
  <si>
    <t>大田区</t>
    <rPh sb="0" eb="3">
      <t>オオタク</t>
    </rPh>
    <phoneticPr fontId="3"/>
  </si>
  <si>
    <t>大森南5-6-X</t>
    <rPh sb="0" eb="2">
      <t>オオモリ</t>
    </rPh>
    <rPh sb="2" eb="3">
      <t>ミナミ</t>
    </rPh>
    <phoneticPr fontId="3"/>
  </si>
  <si>
    <t>会社員</t>
    <rPh sb="0" eb="3">
      <t>カイシャイン</t>
    </rPh>
    <phoneticPr fontId="3"/>
  </si>
  <si>
    <t>栗原 里美</t>
    <rPh sb="0" eb="2">
      <t>クリハラ</t>
    </rPh>
    <rPh sb="3" eb="5">
      <t>サトミ</t>
    </rPh>
    <phoneticPr fontId="3"/>
  </si>
  <si>
    <t>杉並区</t>
    <rPh sb="0" eb="3">
      <t>スギナミク</t>
    </rPh>
    <phoneticPr fontId="3"/>
  </si>
  <si>
    <t>荻窪5-4-X</t>
    <rPh sb="0" eb="2">
      <t>オギクボ</t>
    </rPh>
    <phoneticPr fontId="3"/>
  </si>
  <si>
    <t>木田 京子</t>
    <rPh sb="0" eb="2">
      <t>キダ</t>
    </rPh>
    <rPh sb="3" eb="5">
      <t>キョウコ</t>
    </rPh>
    <phoneticPr fontId="3"/>
  </si>
  <si>
    <t>中野区</t>
    <rPh sb="0" eb="3">
      <t>ナカノク</t>
    </rPh>
    <phoneticPr fontId="3"/>
  </si>
  <si>
    <t>弥生町3-4-X</t>
    <rPh sb="0" eb="3">
      <t>ヤヨイチョウ</t>
    </rPh>
    <phoneticPr fontId="3"/>
  </si>
  <si>
    <t>主婦</t>
    <rPh sb="0" eb="2">
      <t>シュフ</t>
    </rPh>
    <phoneticPr fontId="3"/>
  </si>
  <si>
    <t>相田 陽子</t>
    <rPh sb="0" eb="2">
      <t>アイダ</t>
    </rPh>
    <rPh sb="3" eb="5">
      <t>ヨウコ</t>
    </rPh>
    <phoneticPr fontId="3"/>
  </si>
  <si>
    <t>中野7-8-X</t>
    <rPh sb="0" eb="2">
      <t>ナカノ</t>
    </rPh>
    <phoneticPr fontId="3"/>
  </si>
  <si>
    <t>自営業</t>
    <rPh sb="0" eb="3">
      <t>ジエイギョウ</t>
    </rPh>
    <phoneticPr fontId="3"/>
  </si>
  <si>
    <t>佐藤 由美</t>
    <rPh sb="0" eb="2">
      <t>サトウ</t>
    </rPh>
    <rPh sb="3" eb="5">
      <t>ユミ</t>
    </rPh>
    <phoneticPr fontId="3"/>
  </si>
  <si>
    <t>阿佐ヶ谷北1-3-X</t>
    <rPh sb="0" eb="5">
      <t>アサガヤキタ</t>
    </rPh>
    <phoneticPr fontId="3"/>
  </si>
  <si>
    <t>田中 千春</t>
    <rPh sb="0" eb="2">
      <t>タナカ</t>
    </rPh>
    <rPh sb="3" eb="5">
      <t>チハル</t>
    </rPh>
    <phoneticPr fontId="3"/>
  </si>
  <si>
    <t>渋谷区</t>
    <rPh sb="0" eb="3">
      <t>シブヤク</t>
    </rPh>
    <phoneticPr fontId="3"/>
  </si>
  <si>
    <t>恵比寿4-4-X</t>
    <rPh sb="0" eb="3">
      <t>エビス</t>
    </rPh>
    <phoneticPr fontId="3"/>
  </si>
  <si>
    <t>大下 澄子</t>
    <rPh sb="0" eb="2">
      <t>オオシタ</t>
    </rPh>
    <rPh sb="3" eb="5">
      <t>スミコ</t>
    </rPh>
    <phoneticPr fontId="3"/>
  </si>
  <si>
    <t>東中野5-7-X</t>
    <rPh sb="0" eb="3">
      <t>ヒガシナカノ</t>
    </rPh>
    <phoneticPr fontId="3"/>
  </si>
  <si>
    <t>栗田 恵子</t>
    <rPh sb="0" eb="2">
      <t>クリタ</t>
    </rPh>
    <rPh sb="3" eb="5">
      <t>ケイコ</t>
    </rPh>
    <phoneticPr fontId="3"/>
  </si>
  <si>
    <t>久我山3-2-X</t>
    <rPh sb="0" eb="3">
      <t>クガヤマ</t>
    </rPh>
    <phoneticPr fontId="3"/>
  </si>
  <si>
    <t>石井 研一</t>
    <rPh sb="0" eb="2">
      <t>イシイ</t>
    </rPh>
    <rPh sb="3" eb="5">
      <t>ケンイチ</t>
    </rPh>
    <phoneticPr fontId="3"/>
  </si>
  <si>
    <t>笹塚3-5-X</t>
    <rPh sb="0" eb="2">
      <t>ササヅカ</t>
    </rPh>
    <phoneticPr fontId="3"/>
  </si>
  <si>
    <t>佐伯 久美</t>
    <rPh sb="0" eb="2">
      <t>サエキ</t>
    </rPh>
    <rPh sb="3" eb="5">
      <t>クミ</t>
    </rPh>
    <phoneticPr fontId="3"/>
  </si>
  <si>
    <t>神南1-2-X</t>
    <rPh sb="0" eb="2">
      <t>ジンナン</t>
    </rPh>
    <phoneticPr fontId="3"/>
  </si>
  <si>
    <t>商品注文書</t>
    <rPh sb="0" eb="2">
      <t>ショウヒン</t>
    </rPh>
    <rPh sb="2" eb="5">
      <t>チュウモンショ</t>
    </rPh>
    <phoneticPr fontId="3"/>
  </si>
  <si>
    <t>株式会社エフオー通販</t>
    <rPh sb="0" eb="4">
      <t>カブシキガイシャ</t>
    </rPh>
    <rPh sb="8" eb="10">
      <t>ツウハン</t>
    </rPh>
    <phoneticPr fontId="3"/>
  </si>
  <si>
    <t>高田　真理子　様</t>
    <rPh sb="0" eb="2">
      <t>タカダ</t>
    </rPh>
    <rPh sb="3" eb="6">
      <t>マリコ</t>
    </rPh>
    <rPh sb="7" eb="8">
      <t>サマ</t>
    </rPh>
    <phoneticPr fontId="3"/>
  </si>
  <si>
    <t>東京都港区海岸1-16-X</t>
    <rPh sb="0" eb="7">
      <t>トウキョウトミナトクカイガン</t>
    </rPh>
    <phoneticPr fontId="3"/>
  </si>
  <si>
    <t>TEL（03）5401-XXXX</t>
    <phoneticPr fontId="3"/>
  </si>
  <si>
    <t>ご注文いただきました商品は下記の通り送付いたします。</t>
    <rPh sb="1" eb="3">
      <t>チュウモン</t>
    </rPh>
    <rPh sb="10" eb="12">
      <t>ショウヒン</t>
    </rPh>
    <rPh sb="13" eb="15">
      <t>カキ</t>
    </rPh>
    <rPh sb="16" eb="17">
      <t>トオ</t>
    </rPh>
    <rPh sb="18" eb="20">
      <t>ソウフ</t>
    </rPh>
    <phoneticPr fontId="3"/>
  </si>
  <si>
    <t>FAX（03）5401-XXXX</t>
    <phoneticPr fontId="3"/>
  </si>
  <si>
    <t>品　　名</t>
    <rPh sb="0" eb="1">
      <t>ヒン</t>
    </rPh>
    <rPh sb="3" eb="4">
      <t>メイ</t>
    </rPh>
    <phoneticPr fontId="3"/>
  </si>
  <si>
    <t>数量</t>
    <rPh sb="0" eb="2">
      <t>スウリョウ</t>
    </rPh>
    <phoneticPr fontId="3"/>
  </si>
  <si>
    <t>税</t>
    <rPh sb="0" eb="1">
      <t>ゼイ</t>
    </rPh>
    <phoneticPr fontId="3"/>
  </si>
  <si>
    <t>単価（円）</t>
    <rPh sb="0" eb="2">
      <t>タンカ</t>
    </rPh>
    <rPh sb="3" eb="4">
      <t>エン</t>
    </rPh>
    <phoneticPr fontId="3"/>
  </si>
  <si>
    <t>合　計</t>
    <rPh sb="0" eb="1">
      <t>ゴウ</t>
    </rPh>
    <rPh sb="2" eb="3">
      <t>ケイ</t>
    </rPh>
    <phoneticPr fontId="3"/>
  </si>
  <si>
    <t>備　考</t>
    <rPh sb="0" eb="1">
      <t>ビ</t>
    </rPh>
    <rPh sb="2" eb="3">
      <t>コウ</t>
    </rPh>
    <phoneticPr fontId="3"/>
  </si>
  <si>
    <t>アロマセット（ミント）</t>
    <phoneticPr fontId="3"/>
  </si>
  <si>
    <t>込</t>
    <rPh sb="0" eb="1">
      <t>コミ</t>
    </rPh>
    <phoneticPr fontId="3"/>
  </si>
  <si>
    <t>アロマオイル（レモングラス）</t>
    <phoneticPr fontId="3"/>
  </si>
  <si>
    <t>アロマオイル（ラベンダー）</t>
    <phoneticPr fontId="3"/>
  </si>
  <si>
    <t>売上金額</t>
    <rPh sb="0" eb="2">
      <t>ウリアゲ</t>
    </rPh>
    <rPh sb="2" eb="4">
      <t>キンガク</t>
    </rPh>
    <phoneticPr fontId="3"/>
  </si>
  <si>
    <t>割引率</t>
    <rPh sb="0" eb="2">
      <t>ワリビキ</t>
    </rPh>
    <rPh sb="2" eb="3">
      <t>リツ</t>
    </rPh>
    <phoneticPr fontId="3"/>
  </si>
  <si>
    <t>※￥10,000以上で10％OFF</t>
    <rPh sb="8" eb="10">
      <t>イジョウ</t>
    </rPh>
    <phoneticPr fontId="3"/>
  </si>
  <si>
    <t>請求金額</t>
    <rPh sb="0" eb="2">
      <t>セイキュウ</t>
    </rPh>
    <rPh sb="2" eb="4">
      <t>キンガク</t>
    </rPh>
    <phoneticPr fontId="3"/>
  </si>
  <si>
    <t>営業所別販売実績</t>
    <rPh sb="0" eb="3">
      <t>エイギョウショ</t>
    </rPh>
    <rPh sb="3" eb="4">
      <t>ベツ</t>
    </rPh>
    <rPh sb="4" eb="6">
      <t>ハンバイ</t>
    </rPh>
    <rPh sb="6" eb="8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</si>
  <si>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</si>
  <si>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</si>
  <si>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</si>
  <si>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達成率</t>
    <rPh sb="0" eb="3">
      <t>タッセイリツ</t>
    </rPh>
    <phoneticPr fontId="3"/>
  </si>
  <si>
    <t>北海道営業所</t>
    <rPh sb="0" eb="3">
      <t>ホッカイドウ</t>
    </rPh>
    <rPh sb="3" eb="6">
      <t>エイギョウショ</t>
    </rPh>
    <phoneticPr fontId="3"/>
  </si>
  <si>
    <t>東北営業所</t>
    <rPh sb="0" eb="2">
      <t>トウホク</t>
    </rPh>
    <rPh sb="2" eb="5">
      <t>エイギョウショ</t>
    </rPh>
    <phoneticPr fontId="3"/>
  </si>
  <si>
    <t>北陸営業所</t>
    <rPh sb="0" eb="2">
      <t>ホクリク</t>
    </rPh>
    <rPh sb="2" eb="5">
      <t>エイギョウショ</t>
    </rPh>
    <phoneticPr fontId="3"/>
  </si>
  <si>
    <t>関東営業所</t>
    <rPh sb="0" eb="2">
      <t>カントウ</t>
    </rPh>
    <rPh sb="2" eb="5">
      <t>エイギョウショ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</si>
  <si>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</si>
  <si>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5">
      <t>エイギョウショ</t>
    </rPh>
    <phoneticPr fontId="3"/>
  </si>
  <si>
    <t>中国営業所</t>
    <rPh sb="0" eb="2">
      <t>チュウゴク</t>
    </rPh>
    <rPh sb="2" eb="5">
      <t>エイギョウショ</t>
    </rPh>
    <phoneticPr fontId="3"/>
  </si>
  <si>
    <t>四国営業所</t>
    <rPh sb="0" eb="2">
      <t>シコク</t>
    </rPh>
    <rPh sb="2" eb="5">
      <t>エイギョウショ</t>
    </rPh>
    <phoneticPr fontId="3"/>
  </si>
  <si>
    <t>九州営業所</t>
    <rPh sb="0" eb="2">
      <t>キュウシュウ</t>
    </rPh>
    <rPh sb="2" eb="5">
      <t>エイギョウショ</t>
    </rPh>
    <phoneticPr fontId="3"/>
  </si>
  <si>
    <t>合計</t>
    <rPh sb="0" eb="2">
      <t>ゴウケイ</t>
    </rPh>
    <phoneticPr fontId="3"/>
  </si>
  <si>
    <t>商品売上一覧</t>
    <rPh sb="0" eb="2">
      <t>ショウヒン</t>
    </rPh>
    <rPh sb="2" eb="4">
      <t>ウリアゲ</t>
    </rPh>
    <rPh sb="4" eb="6">
      <t>イチラン</t>
    </rPh>
    <phoneticPr fontId="3"/>
  </si>
  <si>
    <t>●商品一覧</t>
    <rPh sb="1" eb="3">
      <t>ショウヒン</t>
    </rPh>
    <rPh sb="3" eb="5">
      <t>イチラン</t>
    </rPh>
    <phoneticPr fontId="3"/>
  </si>
  <si>
    <t>日付</t>
    <rPh sb="0" eb="2">
      <t>ヒヅケ</t>
    </rPh>
    <phoneticPr fontId="3"/>
  </si>
  <si>
    <t>商品No.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</si>
  <si>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</si>
  <si>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</si>
  <si>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炭焼コーヒー</t>
    <rPh sb="0" eb="2">
      <t>スミヤキ</t>
    </rPh>
    <phoneticPr fontId="3"/>
  </si>
  <si>
    <t>片岡</t>
    <rPh sb="0" eb="2">
      <t>カタオカ</t>
    </rPh>
    <phoneticPr fontId="3"/>
  </si>
  <si>
    <t>アールグレイ</t>
    <phoneticPr fontId="3"/>
  </si>
  <si>
    <t>吉野</t>
    <rPh sb="0" eb="2">
      <t>ヨシノ</t>
    </rPh>
    <phoneticPr fontId="3"/>
  </si>
  <si>
    <t>フランスワイン</t>
    <phoneticPr fontId="3"/>
  </si>
  <si>
    <t>ロイヤルティー</t>
    <phoneticPr fontId="3"/>
  </si>
  <si>
    <t>榊原</t>
    <rPh sb="0" eb="2">
      <t>サカキバラ</t>
    </rPh>
    <phoneticPr fontId="3"/>
  </si>
  <si>
    <t>ハワイアンコナ</t>
    <phoneticPr fontId="3"/>
  </si>
  <si>
    <t>岡田</t>
    <rPh sb="0" eb="2">
      <t>オカダ</t>
    </rPh>
    <phoneticPr fontId="3"/>
  </si>
  <si>
    <t>ダージリン</t>
    <phoneticPr fontId="3"/>
  </si>
  <si>
    <t>シャンパン</t>
    <phoneticPr fontId="3"/>
  </si>
  <si>
    <t>イタリアンワイン</t>
    <phoneticPr fontId="3"/>
  </si>
  <si>
    <t>担当</t>
    <rPh sb="0" eb="2">
      <t>タントウ</t>
    </rPh>
    <phoneticPr fontId="3"/>
  </si>
  <si>
    <t>合計</t>
    <rPh sb="0" eb="1">
      <t>ゴウ</t>
    </rPh>
    <rPh sb="1" eb="2">
      <t>ケイ</t>
    </rPh>
    <phoneticPr fontId="3"/>
  </si>
  <si>
    <t>№</t>
    <phoneticPr fontId="3"/>
  </si>
  <si>
    <t>売上明細</t>
    <rPh sb="0" eb="2">
      <t>ウリアゲ</t>
    </rPh>
    <rPh sb="2" eb="4">
      <t>メイサイ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</si>
  <si>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</si>
  <si>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</si>
  <si>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</si>
  <si>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9月</t>
    <rPh sb="1" eb="2">
      <t>ガツ</t>
    </rPh>
    <phoneticPr fontId="3"/>
  </si>
  <si>
    <t>8月</t>
    <rPh sb="1" eb="2">
      <t>ガツ</t>
    </rPh>
    <phoneticPr fontId="3"/>
  </si>
  <si>
    <t>7月</t>
    <rPh sb="1" eb="2">
      <t>ガツ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</si>
  <si>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</si>
  <si>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</si>
  <si>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</si>
  <si>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3月</t>
    <rPh sb="1" eb="2">
      <t>ガツ</t>
    </rPh>
    <phoneticPr fontId="3"/>
  </si>
  <si>
    <t>2月</t>
    <rPh sb="1" eb="2">
      <t>ガツ</t>
    </rPh>
    <phoneticPr fontId="3"/>
  </si>
  <si>
    <t>1月</t>
    <rPh sb="1" eb="2">
      <t>ガツ</t>
    </rPh>
    <phoneticPr fontId="3"/>
  </si>
  <si>
    <t>水道代</t>
    <rPh sb="0" eb="2">
      <t>スイドウ</t>
    </rPh>
    <rPh sb="2" eb="3">
      <t>ダイ</t>
    </rPh>
    <phoneticPr fontId="3"/>
  </si>
  <si>
    <t>ガス代</t>
    <rPh sb="2" eb="3">
      <t>ダイ</t>
    </rPh>
    <phoneticPr fontId="3"/>
  </si>
  <si>
    <t>電気代</t>
    <rPh sb="0" eb="3">
      <t>デンキダイ</t>
    </rPh>
    <phoneticPr fontId="3"/>
  </si>
  <si>
    <t>月</t>
    <rPh sb="0" eb="1">
      <t>ツキ</t>
    </rPh>
    <phoneticPr fontId="3"/>
  </si>
  <si>
    <t>光熱費推移</t>
    <rPh sb="0" eb="3">
      <t>コウネツヒ</t>
    </rPh>
    <rPh sb="3" eb="5">
      <t>スイイ</t>
    </rPh>
    <phoneticPr fontId="3"/>
  </si>
  <si>
    <t>T110</t>
    <phoneticPr fontId="3"/>
  </si>
  <si>
    <t>ハーブティー</t>
    <phoneticPr fontId="3"/>
  </si>
  <si>
    <t>T130</t>
    <phoneticPr fontId="3"/>
  </si>
  <si>
    <t>T120</t>
    <phoneticPr fontId="3"/>
  </si>
  <si>
    <t>アップルティー</t>
    <phoneticPr fontId="3"/>
  </si>
  <si>
    <t>C150</t>
    <phoneticPr fontId="3"/>
  </si>
  <si>
    <t>ダージリンティー</t>
    <phoneticPr fontId="3"/>
  </si>
  <si>
    <t>C110</t>
    <phoneticPr fontId="3"/>
  </si>
  <si>
    <t>アッサムティー</t>
    <phoneticPr fontId="3"/>
  </si>
  <si>
    <t>T100</t>
    <phoneticPr fontId="3"/>
  </si>
  <si>
    <t>キリマンジャロ</t>
    <phoneticPr fontId="3"/>
  </si>
  <si>
    <t>C130</t>
    <phoneticPr fontId="3"/>
  </si>
  <si>
    <t>C120</t>
    <phoneticPr fontId="3"/>
  </si>
  <si>
    <t>ブレンドコーヒー</t>
    <phoneticPr fontId="3"/>
  </si>
  <si>
    <t>モカコーヒー</t>
    <phoneticPr fontId="3"/>
  </si>
  <si>
    <t>C100</t>
    <phoneticPr fontId="3"/>
  </si>
  <si>
    <t>〒105-0022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</si>
</sst>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,"/>
    <numFmt numFmtId="177" formatCode="0.0%"/>
    <numFmt numFmtId="178" formatCode="m/d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2" fillId="7" borderId="1" xfId="4" applyFont="1" applyFill="1" applyBorder="1" applyAlignment="1">
      <alignment horizontal="center" vertical="center"/>
    </xf>
    <xf numFmtId="0" fontId="2" fillId="8" borderId="1" xfId="4" applyFont="1" applyFill="1" applyBorder="1" applyAlignment="1">
      <alignment horizontal="center" vertical="center"/>
    </xf>
    <xf numFmtId="38" fontId="1" fillId="0" borderId="0" xfId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0" xfId="4" applyFont="1" applyAlignment="1">
      <alignment vertical="center"/>
    </xf>
    <xf numFmtId="0" fontId="1" fillId="0" borderId="0" xfId="4" applyAlignment="1">
      <alignment vertical="center"/>
    </xf>
    <xf numFmtId="0" fontId="1" fillId="0" borderId="1" xfId="4" applyBorder="1" applyAlignment="1">
      <alignment vertical="center"/>
    </xf>
    <xf numFmtId="38" fontId="1" fillId="0" borderId="1" xfId="5" applyBorder="1" applyAlignment="1">
      <alignment vertical="center"/>
    </xf>
    <xf numFmtId="38" fontId="1" fillId="0" borderId="1" xfId="5" applyFont="1" applyBorder="1" applyAlignment="1">
      <alignment vertical="center"/>
    </xf>
    <xf numFmtId="0" fontId="1" fillId="0" borderId="0" xfId="4" applyFill="1" applyAlignment="1">
      <alignment vertical="center"/>
    </xf>
    <xf numFmtId="38" fontId="1" fillId="0" borderId="0" xfId="5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4" borderId="2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176" fontId="1" fillId="0" borderId="1" xfId="1" applyNumberFormat="1" applyFill="1" applyBorder="1" applyAlignment="1">
      <alignment vertical="center"/>
    </xf>
    <xf numFmtId="176" fontId="1" fillId="0" borderId="1" xfId="1" applyNumberFormat="1" applyBorder="1" applyAlignment="1">
      <alignment vertical="center"/>
    </xf>
    <xf numFmtId="177" fontId="0" fillId="0" borderId="1" xfId="2" applyNumberFormat="1" applyFont="1" applyFill="1" applyBorder="1" applyAlignment="1">
      <alignment vertical="center"/>
    </xf>
    <xf numFmtId="176" fontId="1" fillId="4" borderId="1" xfId="1" applyNumberFormat="1" applyFont="1" applyFill="1" applyBorder="1" applyAlignment="1">
      <alignment vertical="center"/>
    </xf>
    <xf numFmtId="176" fontId="1" fillId="4" borderId="3" xfId="1" applyNumberFormat="1" applyFont="1" applyFill="1" applyBorder="1" applyAlignment="1">
      <alignment vertical="center"/>
    </xf>
    <xf numFmtId="0" fontId="2" fillId="0" borderId="0" xfId="3" applyFont="1" applyAlignment="1">
      <alignment vertical="center"/>
    </xf>
    <xf numFmtId="0" fontId="1" fillId="0" borderId="0" xfId="3" applyFont="1" applyAlignment="1">
      <alignment vertical="center"/>
    </xf>
    <xf numFmtId="58" fontId="1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0" fontId="0" fillId="0" borderId="0" xfId="3" applyFont="1" applyAlignment="1">
      <alignment vertical="center"/>
    </xf>
    <xf numFmtId="0" fontId="1" fillId="0" borderId="0" xfId="3" applyFont="1" applyAlignment="1">
      <alignment horizontal="left" vertical="center"/>
    </xf>
    <xf numFmtId="0" fontId="2" fillId="3" borderId="1" xfId="3" applyFont="1" applyFill="1" applyBorder="1" applyAlignment="1">
      <alignment horizontal="center" vertical="center"/>
    </xf>
    <xf numFmtId="0" fontId="1" fillId="0" borderId="1" xfId="3" applyFont="1" applyBorder="1" applyAlignment="1">
      <alignment vertical="center"/>
    </xf>
    <xf numFmtId="0" fontId="0" fillId="0" borderId="1" xfId="3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distributed" vertical="center"/>
    </xf>
    <xf numFmtId="38" fontId="1" fillId="0" borderId="1" xfId="3" applyNumberFormat="1" applyFont="1" applyBorder="1" applyAlignment="1">
      <alignment vertical="center"/>
    </xf>
    <xf numFmtId="9" fontId="1" fillId="0" borderId="1" xfId="2" applyFont="1" applyBorder="1" applyAlignment="1">
      <alignment horizontal="center" vertical="center"/>
    </xf>
  </cellXfs>
  <cellStyles count="6">
    <cellStyle name="パーセント" xfId="2" builtinId="5"/>
    <cellStyle name="桁区切り" xfId="1" builtinId="6"/>
    <cellStyle name="桁区切り 2" xfId="5"/>
    <cellStyle name="標準" xfId="0" builtinId="0"/>
    <cellStyle name="標準 2" xfId="4"/>
    <cellStyle name="標準_第1章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'7-6'!$B$3</c:f>
              <c:strCache>
                <c:ptCount val="1"/>
                <c:pt idx="0">
                  <c:v>電気代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'7-6'!$B$4:$B$15</c:f>
              <c:numCache>
                <c:formatCode>#,##0_);[Red]\(#,##0\)</c:formatCode>
                <c:ptCount val="12"/>
                <c:pt idx="0">
                  <c:v>12400</c:v>
                </c:pt>
                <c:pt idx="1">
                  <c:v>10800</c:v>
                </c:pt>
                <c:pt idx="2">
                  <c:v>8700</c:v>
                </c:pt>
                <c:pt idx="3">
                  <c:v>7640</c:v>
                </c:pt>
                <c:pt idx="4">
                  <c:v>5690</c:v>
                </c:pt>
                <c:pt idx="5">
                  <c:v>6700</c:v>
                </c:pt>
                <c:pt idx="6">
                  <c:v>9820</c:v>
                </c:pt>
                <c:pt idx="7">
                  <c:v>11150</c:v>
                </c:pt>
                <c:pt idx="8">
                  <c:v>9750</c:v>
                </c:pt>
                <c:pt idx="9">
                  <c:v>7830</c:v>
                </c:pt>
                <c:pt idx="10">
                  <c:v>6950</c:v>
                </c:pt>
                <c:pt idx="11">
                  <c:v>8270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'7-6'!$C$3</c:f>
              <c:strCache>
                <c:ptCount val="1"/>
                <c:pt idx="0">
                  <c:v>ガス代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'7-6'!$C$4:$C$15</c:f>
              <c:numCache>
                <c:formatCode>#,##0_);[Red]\(#,##0\)</c:formatCode>
                <c:ptCount val="12"/>
                <c:pt idx="0">
                  <c:v>6950</c:v>
                </c:pt>
                <c:pt idx="1">
                  <c:v>7540</c:v>
                </c:pt>
                <c:pt idx="2">
                  <c:v>6540</c:v>
                </c:pt>
                <c:pt idx="3">
                  <c:v>5820</c:v>
                </c:pt>
                <c:pt idx="4">
                  <c:v>5500</c:v>
                </c:pt>
                <c:pt idx="5">
                  <c:v>4890</c:v>
                </c:pt>
                <c:pt idx="6">
                  <c:v>4250</c:v>
                </c:pt>
                <c:pt idx="7">
                  <c:v>3850</c:v>
                </c:pt>
                <c:pt idx="8">
                  <c:v>3980</c:v>
                </c:pt>
                <c:pt idx="9">
                  <c:v>4680</c:v>
                </c:pt>
                <c:pt idx="10">
                  <c:v>5620</c:v>
                </c:pt>
                <c:pt idx="11">
                  <c:v>6380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'7-6'!$D$3</c:f>
              <c:strCache>
                <c:ptCount val="1"/>
                <c:pt idx="0">
                  <c:v>水道代</c:v>
                </c:pt>
              </c:strCache>
            </c:strRef>
          </c:tx>
          <c:cat>
            <c:strRef>
              <c:f>'7-6'!$A$4:$A$15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'7-6'!$D$4:$D$15</c:f>
              <c:numCache>
                <c:formatCode>#,##0_);[Red]\(#,##0\)</c:formatCode>
                <c:ptCount val="12"/>
                <c:pt idx="1">
                  <c:v>6240</c:v>
                </c:pt>
                <c:pt idx="3">
                  <c:v>5890</c:v>
                </c:pt>
                <c:pt idx="5">
                  <c:v>6230</c:v>
                </c:pt>
                <c:pt idx="7">
                  <c:v>5840</c:v>
                </c:pt>
                <c:pt idx="9">
                  <c:v>6120</c:v>
                </c:pt>
                <c:pt idx="11">
                  <c:v>5960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12000"/>
        <c:axId val="81326080"/>
      </c:lineChart>
      <c:catAx>
        <c:axId val="81312000"/>
        <c:scaling>
          <c:orientation val="minMax"/>
        </c:scaling>
        <c:delete val="0"/>
        <c:axPos val="b"/>
        <c:majorTickMark val="none"/>
        <c:minorTickMark val="none"/>
        <c:tickLblPos val="nextTo"/>
        <c:crossAx val="81326080"/>
        <c:crosses val="autoZero"/>
        <c:auto val="1"/>
        <c:lblAlgn val="ctr"/>
        <c:lblOffset val="100"/>
        <c:noMultiLvlLbl val="0"/>
      </c:catAx>
      <c:valAx>
        <c:axId val="813260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813120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0</xdr:rowOff>
    </xdr:from>
    <xdr:to>
      <xdr:col>10</xdr:col>
      <xdr:colOff>0</xdr:colOff>
      <xdr:row>17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/>
  </sheetViews>
  <sheetFormatPr defaultRowHeight="13.5"/>
  <cols>
    <col min="1" max="1" width="1.875" style="5" customWidth="1"/>
    <col min="2" max="2" width="5.5" style="5" bestFit="1" customWidth="1"/>
    <col min="3" max="3" width="9.25" style="5" bestFit="1" customWidth="1"/>
    <col min="4" max="4" width="13.625" style="5" customWidth="1"/>
    <col min="5" max="5" width="6.75" style="5" bestFit="1" customWidth="1"/>
    <col min="6" max="6" width="15.125" style="5" bestFit="1" customWidth="1"/>
    <col min="7" max="16384" width="9" style="5"/>
  </cols>
  <sheetData>
    <row r="1" spans="2:7">
      <c r="B1" s="4" t="s">
        <v>0</v>
      </c>
      <c r="C1" s="4"/>
      <c r="D1" s="4"/>
      <c r="E1" s="4"/>
      <c r="F1" s="4"/>
    </row>
    <row r="3" spans="2:7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pans="2:7">
      <c r="B4" s="7">
        <v>1001</v>
      </c>
      <c r="C4" s="7" t="s">
        <v>7</v>
      </c>
      <c r="D4" s="7"/>
      <c r="E4" s="7" t="s">
        <v>8</v>
      </c>
      <c r="F4" s="7" t="s">
        <v>9</v>
      </c>
      <c r="G4" s="7" t="s">
        <v>10</v>
      </c>
    </row>
    <row r="5" spans="2:7">
      <c r="B5" s="7">
        <v>1002</v>
      </c>
      <c r="C5" s="7" t="s">
        <v>11</v>
      </c>
      <c r="D5" s="7"/>
      <c r="E5" s="7" t="s">
        <v>12</v>
      </c>
      <c r="F5" s="7" t="s">
        <v>13</v>
      </c>
      <c r="G5" s="7" t="s">
        <v>14</v>
      </c>
    </row>
    <row r="6" spans="2:7">
      <c r="B6" s="7">
        <v>1003</v>
      </c>
      <c r="C6" s="7" t="s">
        <v>15</v>
      </c>
      <c r="D6" s="7"/>
      <c r="E6" s="7" t="s">
        <v>16</v>
      </c>
      <c r="F6" s="7" t="s">
        <v>17</v>
      </c>
      <c r="G6" s="7" t="s">
        <v>10</v>
      </c>
    </row>
    <row r="7" spans="2:7">
      <c r="B7" s="7">
        <v>1004</v>
      </c>
      <c r="C7" s="7" t="s">
        <v>18</v>
      </c>
      <c r="D7" s="7"/>
      <c r="E7" s="7" t="s">
        <v>19</v>
      </c>
      <c r="F7" s="7" t="s">
        <v>20</v>
      </c>
      <c r="G7" s="7" t="s">
        <v>21</v>
      </c>
    </row>
    <row r="8" spans="2:7">
      <c r="B8" s="7">
        <v>1005</v>
      </c>
      <c r="C8" s="7" t="s">
        <v>22</v>
      </c>
      <c r="D8" s="7"/>
      <c r="E8" s="7" t="s">
        <v>19</v>
      </c>
      <c r="F8" s="7" t="s">
        <v>23</v>
      </c>
      <c r="G8" s="7" t="s">
        <v>24</v>
      </c>
    </row>
    <row r="9" spans="2:7">
      <c r="B9" s="7">
        <v>1006</v>
      </c>
      <c r="C9" s="7" t="s">
        <v>25</v>
      </c>
      <c r="D9" s="7"/>
      <c r="E9" s="7" t="s">
        <v>16</v>
      </c>
      <c r="F9" s="7" t="s">
        <v>26</v>
      </c>
      <c r="G9" s="7" t="s">
        <v>14</v>
      </c>
    </row>
    <row r="10" spans="2:7">
      <c r="B10" s="7">
        <v>1007</v>
      </c>
      <c r="C10" s="7" t="s">
        <v>27</v>
      </c>
      <c r="D10" s="7"/>
      <c r="E10" s="7" t="s">
        <v>28</v>
      </c>
      <c r="F10" s="7" t="s">
        <v>29</v>
      </c>
      <c r="G10" s="7" t="s">
        <v>14</v>
      </c>
    </row>
    <row r="11" spans="2:7">
      <c r="B11" s="7">
        <v>1008</v>
      </c>
      <c r="C11" s="7" t="s">
        <v>30</v>
      </c>
      <c r="D11" s="7"/>
      <c r="E11" s="7" t="s">
        <v>19</v>
      </c>
      <c r="F11" s="7" t="s">
        <v>31</v>
      </c>
      <c r="G11" s="7" t="s">
        <v>10</v>
      </c>
    </row>
    <row r="12" spans="2:7">
      <c r="B12" s="7">
        <v>1009</v>
      </c>
      <c r="C12" s="7" t="s">
        <v>32</v>
      </c>
      <c r="D12" s="7"/>
      <c r="E12" s="7" t="s">
        <v>16</v>
      </c>
      <c r="F12" s="7" t="s">
        <v>33</v>
      </c>
      <c r="G12" s="7" t="s">
        <v>14</v>
      </c>
    </row>
    <row r="13" spans="2:7">
      <c r="B13" s="7">
        <v>1010</v>
      </c>
      <c r="C13" s="7" t="s">
        <v>34</v>
      </c>
      <c r="D13" s="7"/>
      <c r="E13" s="7" t="s">
        <v>28</v>
      </c>
      <c r="F13" s="7" t="s">
        <v>35</v>
      </c>
      <c r="G13" s="7" t="s">
        <v>14</v>
      </c>
    </row>
    <row r="14" spans="2:7">
      <c r="B14" s="8">
        <v>1011</v>
      </c>
      <c r="C14" s="8" t="s">
        <v>36</v>
      </c>
      <c r="D14" s="7"/>
      <c r="E14" s="8" t="s">
        <v>28</v>
      </c>
      <c r="F14" s="8" t="s">
        <v>37</v>
      </c>
      <c r="G14" s="8" t="s">
        <v>10</v>
      </c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zoomScaleNormal="100" workbookViewId="0"/>
  </sheetViews>
  <sheetFormatPr defaultRowHeight="13.5"/>
  <cols>
    <col min="1" max="1" width="1.875" style="5" customWidth="1"/>
    <col min="2" max="2" width="5.125" style="5" customWidth="1"/>
    <col min="3" max="3" width="7.5" style="5" customWidth="1"/>
    <col min="4" max="4" width="14.75" style="5" bestFit="1" customWidth="1"/>
    <col min="5" max="5" width="5.875" style="5" bestFit="1" customWidth="1"/>
    <col min="6" max="6" width="5.75" style="5" bestFit="1" customWidth="1"/>
    <col min="7" max="7" width="11.75" style="5" customWidth="1"/>
    <col min="8" max="8" width="3.125" style="5" customWidth="1"/>
    <col min="9" max="9" width="7.5" style="5" customWidth="1"/>
    <col min="10" max="10" width="14.75" style="5" bestFit="1" customWidth="1"/>
    <col min="11" max="11" width="5.875" style="5" bestFit="1" customWidth="1"/>
    <col min="12" max="16384" width="9" style="5"/>
  </cols>
  <sheetData>
    <row r="1" spans="2:11">
      <c r="B1" s="16" t="s">
        <v>74</v>
      </c>
    </row>
    <row r="2" spans="2:11">
      <c r="I2" s="4" t="s">
        <v>75</v>
      </c>
    </row>
    <row r="3" spans="2:11" ht="12.95" customHeight="1">
      <c r="B3" s="17" t="s">
        <v>76</v>
      </c>
      <c r="C3" s="18" t="s">
        <v>77</v>
      </c>
      <c r="D3" s="18" t="s">
        <v>78</v>
      </c>
      <c r="E3" s="18" t="s">
        <v>79</v>
      </c>
      <c r="F3" s="18" t="s">
        <v>46</v>
      </c>
      <c r="G3" s="18" t="s">
        <v>73</v>
      </c>
      <c r="I3" s="18" t="s">
        <v>77</v>
      </c>
      <c r="J3" s="18" t="s">
        <v>78</v>
      </c>
      <c r="K3" s="18" t="s">
        <v>79</v>
      </c>
    </row>
    <row r="4" spans="2:11">
      <c r="B4" s="19">
        <v>40943</v>
      </c>
      <c r="C4" s="7" t="s">
        <v>124</v>
      </c>
      <c r="D4" s="7" t="str">
        <f>IF($C4="","",VLOOKUP($C4,$I$4:$K$11,2,FALSE))</f>
        <v>キリマンジャロ</v>
      </c>
      <c r="E4" s="20">
        <f>IF($C4="","",VLOOKUP($C4,$I$4:$K$11,3,FALSE))</f>
        <v>1300</v>
      </c>
      <c r="F4" s="21">
        <v>30</v>
      </c>
      <c r="G4" s="20"/>
      <c r="I4" s="21" t="s">
        <v>128</v>
      </c>
      <c r="J4" s="7" t="s">
        <v>127</v>
      </c>
      <c r="K4" s="20">
        <v>1200</v>
      </c>
    </row>
    <row r="5" spans="2:11">
      <c r="B5" s="19">
        <v>40945</v>
      </c>
      <c r="C5" s="7" t="s">
        <v>116</v>
      </c>
      <c r="D5" s="7" t="str">
        <f t="shared" ref="D5:D12" si="0">IF($C5="","",VLOOKUP($C5,$I$4:$K$11,2,FALSE))</f>
        <v>アップルティー</v>
      </c>
      <c r="E5" s="20">
        <f t="shared" ref="E5:E12" si="1">IF($C5="","",VLOOKUP($C5,$I$4:$K$11,3,FALSE))</f>
        <v>1500</v>
      </c>
      <c r="F5" s="21">
        <v>35</v>
      </c>
      <c r="G5" s="20"/>
      <c r="I5" s="21" t="s">
        <v>120</v>
      </c>
      <c r="J5" s="7" t="s">
        <v>126</v>
      </c>
      <c r="K5" s="20">
        <v>1000</v>
      </c>
    </row>
    <row r="6" spans="2:11">
      <c r="B6" s="19">
        <v>40947</v>
      </c>
      <c r="C6" s="7" t="s">
        <v>125</v>
      </c>
      <c r="D6" s="7" t="str">
        <f t="shared" si="0"/>
        <v>炭焼コーヒー</v>
      </c>
      <c r="E6" s="20">
        <f t="shared" si="1"/>
        <v>1500</v>
      </c>
      <c r="F6" s="21">
        <v>40</v>
      </c>
      <c r="G6" s="20"/>
      <c r="I6" s="21" t="s">
        <v>125</v>
      </c>
      <c r="J6" s="7" t="s">
        <v>80</v>
      </c>
      <c r="K6" s="20">
        <v>1500</v>
      </c>
    </row>
    <row r="7" spans="2:11">
      <c r="B7" s="19">
        <v>40948</v>
      </c>
      <c r="C7" s="7" t="s">
        <v>115</v>
      </c>
      <c r="D7" s="7" t="str">
        <f t="shared" si="0"/>
        <v>ハーブティー</v>
      </c>
      <c r="E7" s="20">
        <f t="shared" si="1"/>
        <v>1200</v>
      </c>
      <c r="F7" s="21">
        <v>10</v>
      </c>
      <c r="G7" s="20"/>
      <c r="I7" s="21" t="s">
        <v>124</v>
      </c>
      <c r="J7" s="7" t="s">
        <v>123</v>
      </c>
      <c r="K7" s="20">
        <v>1300</v>
      </c>
    </row>
    <row r="8" spans="2:11">
      <c r="B8" s="19">
        <v>40950</v>
      </c>
      <c r="C8" s="7" t="s">
        <v>113</v>
      </c>
      <c r="D8" s="7" t="str">
        <f t="shared" si="0"/>
        <v>ダージリンティー</v>
      </c>
      <c r="E8" s="20">
        <f t="shared" si="1"/>
        <v>1000</v>
      </c>
      <c r="F8" s="21">
        <v>20</v>
      </c>
      <c r="G8" s="20"/>
      <c r="I8" s="22" t="s">
        <v>122</v>
      </c>
      <c r="J8" s="8" t="s">
        <v>121</v>
      </c>
      <c r="K8" s="23">
        <v>1200</v>
      </c>
    </row>
    <row r="9" spans="2:11">
      <c r="B9" s="19">
        <v>40950</v>
      </c>
      <c r="C9" s="7" t="s">
        <v>120</v>
      </c>
      <c r="D9" s="7" t="str">
        <f t="shared" si="0"/>
        <v>ブレンドコーヒー</v>
      </c>
      <c r="E9" s="20">
        <f t="shared" si="1"/>
        <v>1000</v>
      </c>
      <c r="F9" s="21">
        <v>25</v>
      </c>
      <c r="G9" s="20"/>
      <c r="I9" s="22" t="s">
        <v>113</v>
      </c>
      <c r="J9" s="8" t="s">
        <v>119</v>
      </c>
      <c r="K9" s="23">
        <v>1000</v>
      </c>
    </row>
    <row r="10" spans="2:11">
      <c r="B10" s="19">
        <v>40952</v>
      </c>
      <c r="C10" s="7" t="s">
        <v>118</v>
      </c>
      <c r="D10" s="7" t="e">
        <f t="shared" si="0"/>
        <v>#N/A</v>
      </c>
      <c r="E10" s="20" t="e">
        <f t="shared" si="1"/>
        <v>#N/A</v>
      </c>
      <c r="F10" s="21">
        <v>30</v>
      </c>
      <c r="G10" s="20"/>
      <c r="I10" s="22" t="s">
        <v>116</v>
      </c>
      <c r="J10" s="8" t="s">
        <v>117</v>
      </c>
      <c r="K10" s="23">
        <v>1500</v>
      </c>
    </row>
    <row r="11" spans="2:11">
      <c r="B11" s="19">
        <v>40955</v>
      </c>
      <c r="C11" s="7" t="s">
        <v>116</v>
      </c>
      <c r="D11" s="7" t="str">
        <f t="shared" si="0"/>
        <v>アップルティー</v>
      </c>
      <c r="E11" s="20">
        <f t="shared" si="1"/>
        <v>1500</v>
      </c>
      <c r="F11" s="21">
        <v>20</v>
      </c>
      <c r="G11" s="20"/>
      <c r="I11" s="22" t="s">
        <v>115</v>
      </c>
      <c r="J11" s="8" t="s">
        <v>114</v>
      </c>
      <c r="K11" s="23">
        <v>1200</v>
      </c>
    </row>
    <row r="12" spans="2:11">
      <c r="B12" s="19">
        <v>40956</v>
      </c>
      <c r="C12" s="7" t="s">
        <v>113</v>
      </c>
      <c r="D12" s="7" t="str">
        <f t="shared" si="0"/>
        <v>ダージリンティー</v>
      </c>
      <c r="E12" s="20">
        <f t="shared" si="1"/>
        <v>1000</v>
      </c>
      <c r="F12" s="21">
        <v>30</v>
      </c>
      <c r="G12" s="20"/>
    </row>
  </sheetData>
  <phoneticPr fontId="3"/>
  <pageMargins left="0.75" right="0.75" top="1" bottom="1" header="0.51200000000000001" footer="0.51200000000000001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/>
  </sheetViews>
  <sheetFormatPr defaultRowHeight="13.5"/>
  <cols>
    <col min="1" max="1" width="1.875" style="5" customWidth="1"/>
    <col min="2" max="2" width="13.25" style="5" customWidth="1"/>
    <col min="3" max="4" width="8.75" style="5" customWidth="1"/>
    <col min="5" max="5" width="11" style="5" bestFit="1" customWidth="1"/>
    <col min="6" max="16384" width="9" style="5"/>
  </cols>
  <sheetData>
    <row r="1" spans="2:5">
      <c r="B1" s="4" t="s">
        <v>59</v>
      </c>
      <c r="C1" s="4"/>
    </row>
    <row r="2" spans="2:5">
      <c r="E2" s="24" t="s">
        <v>60</v>
      </c>
    </row>
    <row r="3" spans="2:5">
      <c r="B3" s="25"/>
      <c r="C3" s="26" t="s">
        <v>61</v>
      </c>
      <c r="D3" s="26" t="s">
        <v>62</v>
      </c>
      <c r="E3" s="26" t="s">
        <v>63</v>
      </c>
    </row>
    <row r="4" spans="2:5">
      <c r="B4" s="27" t="s">
        <v>64</v>
      </c>
      <c r="C4" s="28">
        <v>11500000</v>
      </c>
      <c r="D4" s="29">
        <v>12210000</v>
      </c>
      <c r="E4" s="30"/>
    </row>
    <row r="5" spans="2:5">
      <c r="B5" s="27" t="s">
        <v>65</v>
      </c>
      <c r="C5" s="28">
        <v>11500000</v>
      </c>
      <c r="D5" s="29">
        <v>10240000</v>
      </c>
      <c r="E5" s="30"/>
    </row>
    <row r="6" spans="2:5">
      <c r="B6" s="27" t="s">
        <v>66</v>
      </c>
      <c r="C6" s="28">
        <v>10000000</v>
      </c>
      <c r="D6" s="29">
        <v>10100000</v>
      </c>
      <c r="E6" s="30"/>
    </row>
    <row r="7" spans="2:5">
      <c r="B7" s="27" t="s">
        <v>67</v>
      </c>
      <c r="C7" s="28">
        <v>37000000</v>
      </c>
      <c r="D7" s="29">
        <v>34380000</v>
      </c>
      <c r="E7" s="30"/>
    </row>
    <row r="8" spans="2:5">
      <c r="B8" s="27" t="s">
        <v>68</v>
      </c>
      <c r="C8" s="28">
        <v>27000000</v>
      </c>
      <c r="D8" s="29">
        <v>26654000</v>
      </c>
      <c r="E8" s="30"/>
    </row>
    <row r="9" spans="2:5">
      <c r="B9" s="27" t="s">
        <v>69</v>
      </c>
      <c r="C9" s="28">
        <v>32000000</v>
      </c>
      <c r="D9" s="29">
        <v>28954000</v>
      </c>
      <c r="E9" s="30"/>
    </row>
    <row r="10" spans="2:5">
      <c r="B10" s="27" t="s">
        <v>70</v>
      </c>
      <c r="C10" s="28">
        <v>17500000</v>
      </c>
      <c r="D10" s="29"/>
      <c r="E10" s="30"/>
    </row>
    <row r="11" spans="2:5">
      <c r="B11" s="27" t="s">
        <v>71</v>
      </c>
      <c r="C11" s="28">
        <v>11000000</v>
      </c>
      <c r="D11" s="29">
        <v>11060000</v>
      </c>
      <c r="E11" s="30"/>
    </row>
    <row r="12" spans="2:5">
      <c r="B12" s="27" t="s">
        <v>72</v>
      </c>
      <c r="C12" s="28">
        <v>18500000</v>
      </c>
      <c r="D12" s="29">
        <v>20258000</v>
      </c>
      <c r="E12" s="30"/>
    </row>
    <row r="13" spans="2:5">
      <c r="B13" s="26" t="s">
        <v>73</v>
      </c>
      <c r="C13" s="31">
        <f>SUM(C4:C12)</f>
        <v>176000000</v>
      </c>
      <c r="D13" s="32">
        <f>SUM(D4:D12)</f>
        <v>153856000</v>
      </c>
      <c r="E13" s="30"/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/>
  </sheetViews>
  <sheetFormatPr defaultRowHeight="13.5"/>
  <cols>
    <col min="1" max="1" width="1.875" style="34" customWidth="1"/>
    <col min="2" max="2" width="24.75" style="34" customWidth="1"/>
    <col min="3" max="3" width="4.75" style="34" customWidth="1"/>
    <col min="4" max="4" width="3.375" style="34" bestFit="1" customWidth="1"/>
    <col min="5" max="5" width="10.375" style="34" bestFit="1" customWidth="1"/>
    <col min="6" max="6" width="11.125" style="34" customWidth="1"/>
    <col min="7" max="7" width="20.625" style="34" customWidth="1"/>
    <col min="8" max="16384" width="9" style="34"/>
  </cols>
  <sheetData>
    <row r="1" spans="2:7">
      <c r="B1" s="33" t="s">
        <v>38</v>
      </c>
      <c r="G1" s="35">
        <v>40939</v>
      </c>
    </row>
    <row r="2" spans="2:7">
      <c r="B2" s="33"/>
      <c r="G2" s="35"/>
    </row>
    <row r="3" spans="2:7">
      <c r="F3" s="34" t="s">
        <v>39</v>
      </c>
    </row>
    <row r="4" spans="2:7">
      <c r="B4" s="36" t="s">
        <v>40</v>
      </c>
      <c r="F4" s="37" t="s">
        <v>129</v>
      </c>
      <c r="G4" s="37" t="s">
        <v>41</v>
      </c>
    </row>
    <row r="5" spans="2:7">
      <c r="G5" s="38" t="s">
        <v>42</v>
      </c>
    </row>
    <row r="6" spans="2:7">
      <c r="B6" s="34" t="s">
        <v>43</v>
      </c>
      <c r="G6" s="38" t="s">
        <v>44</v>
      </c>
    </row>
    <row r="8" spans="2:7">
      <c r="B8" s="39" t="s">
        <v>45</v>
      </c>
      <c r="C8" s="39" t="s">
        <v>46</v>
      </c>
      <c r="D8" s="39" t="s">
        <v>47</v>
      </c>
      <c r="E8" s="39" t="s">
        <v>48</v>
      </c>
      <c r="F8" s="39" t="s">
        <v>49</v>
      </c>
      <c r="G8" s="39" t="s">
        <v>50</v>
      </c>
    </row>
    <row r="9" spans="2:7">
      <c r="B9" s="40" t="s">
        <v>51</v>
      </c>
      <c r="C9" s="40">
        <v>1</v>
      </c>
      <c r="D9" s="41" t="s">
        <v>52</v>
      </c>
      <c r="E9" s="42">
        <v>3200</v>
      </c>
      <c r="F9" s="42">
        <f>IF(B9="","",C9*E9)</f>
        <v>3200</v>
      </c>
      <c r="G9" s="40"/>
    </row>
    <row r="10" spans="2:7">
      <c r="B10" s="40" t="s">
        <v>53</v>
      </c>
      <c r="C10" s="40">
        <v>2</v>
      </c>
      <c r="D10" s="41" t="s">
        <v>52</v>
      </c>
      <c r="E10" s="42">
        <v>880</v>
      </c>
      <c r="F10" s="42">
        <f>IF(B10="","",C10*E10)</f>
        <v>1760</v>
      </c>
      <c r="G10" s="40"/>
    </row>
    <row r="11" spans="2:7">
      <c r="B11" s="40" t="s">
        <v>54</v>
      </c>
      <c r="C11" s="40">
        <v>1</v>
      </c>
      <c r="D11" s="41" t="s">
        <v>52</v>
      </c>
      <c r="E11" s="42">
        <v>800</v>
      </c>
      <c r="F11" s="42">
        <f>IF(B11="","",C11*E11)</f>
        <v>800</v>
      </c>
      <c r="G11" s="40"/>
    </row>
    <row r="12" spans="2:7">
      <c r="B12" s="40"/>
      <c r="C12" s="40"/>
      <c r="D12" s="43"/>
      <c r="E12" s="42"/>
      <c r="F12" s="42" t="str">
        <f t="shared" ref="F12:F13" si="0">IF(B12="","",C12*E12)</f>
        <v/>
      </c>
      <c r="G12" s="40"/>
    </row>
    <row r="13" spans="2:7">
      <c r="B13" s="40"/>
      <c r="C13" s="40"/>
      <c r="D13" s="43"/>
      <c r="E13" s="42"/>
      <c r="F13" s="42" t="str">
        <f t="shared" si="0"/>
        <v/>
      </c>
      <c r="G13" s="40"/>
    </row>
    <row r="14" spans="2:7">
      <c r="E14" s="44" t="s">
        <v>55</v>
      </c>
      <c r="F14" s="45">
        <f>SUM(F9:F13)</f>
        <v>5760</v>
      </c>
    </row>
    <row r="15" spans="2:7">
      <c r="E15" s="44" t="s">
        <v>56</v>
      </c>
      <c r="F15" s="46" t="str">
        <f>IF(F14&gt;=10000,0.1,"対象外")</f>
        <v>対象外</v>
      </c>
      <c r="G15" s="34" t="s">
        <v>57</v>
      </c>
    </row>
    <row r="16" spans="2:7">
      <c r="E16" s="44" t="s">
        <v>58</v>
      </c>
      <c r="F16" s="42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3.5"/>
  <cols>
    <col min="1" max="1" width="5.25" style="10" customWidth="1"/>
    <col min="2" max="2" width="16.125" style="10" customWidth="1"/>
    <col min="3" max="3" width="5.75" style="10" customWidth="1"/>
    <col min="4" max="4" width="6.875" style="10" bestFit="1" customWidth="1"/>
    <col min="5" max="5" width="9.25" style="10" bestFit="1" customWidth="1"/>
    <col min="6" max="16384" width="9" style="10"/>
  </cols>
  <sheetData>
    <row r="1" spans="1:6">
      <c r="A1" s="9" t="s">
        <v>95</v>
      </c>
    </row>
    <row r="2" spans="1:6">
      <c r="A2" s="1" t="s">
        <v>94</v>
      </c>
      <c r="B2" s="1" t="s">
        <v>78</v>
      </c>
      <c r="C2" s="1" t="s">
        <v>46</v>
      </c>
      <c r="D2" s="1" t="s">
        <v>79</v>
      </c>
      <c r="E2" s="1" t="s">
        <v>93</v>
      </c>
      <c r="F2" s="1" t="s">
        <v>92</v>
      </c>
    </row>
    <row r="3" spans="1:6">
      <c r="A3" s="14">
        <v>1</v>
      </c>
      <c r="B3" s="10" t="s">
        <v>91</v>
      </c>
      <c r="C3" s="15">
        <v>20</v>
      </c>
      <c r="D3" s="3">
        <v>8600</v>
      </c>
      <c r="E3" s="15">
        <f t="shared" ref="E3:E16" si="0">IF(C3="","",C3*D3)</f>
        <v>172000</v>
      </c>
      <c r="F3" s="10" t="s">
        <v>88</v>
      </c>
    </row>
    <row r="4" spans="1:6">
      <c r="C4" s="15"/>
      <c r="D4" s="3"/>
      <c r="E4" s="15" t="str">
        <f t="shared" si="0"/>
        <v/>
      </c>
    </row>
    <row r="5" spans="1:6">
      <c r="B5" s="10" t="s">
        <v>90</v>
      </c>
      <c r="C5" s="15">
        <v>80</v>
      </c>
      <c r="D5" s="3">
        <v>13800</v>
      </c>
      <c r="E5" s="15">
        <f t="shared" si="0"/>
        <v>1104000</v>
      </c>
      <c r="F5" s="10" t="s">
        <v>83</v>
      </c>
    </row>
    <row r="6" spans="1:6">
      <c r="C6" s="15"/>
      <c r="D6" s="3"/>
      <c r="E6" s="15" t="str">
        <f t="shared" si="0"/>
        <v/>
      </c>
    </row>
    <row r="7" spans="1:6">
      <c r="B7" s="10" t="s">
        <v>89</v>
      </c>
      <c r="C7" s="15">
        <v>180</v>
      </c>
      <c r="D7" s="3">
        <v>2800</v>
      </c>
      <c r="E7" s="15">
        <f t="shared" si="0"/>
        <v>504000</v>
      </c>
      <c r="F7" s="10" t="s">
        <v>88</v>
      </c>
    </row>
    <row r="8" spans="1:6">
      <c r="C8" s="15"/>
      <c r="D8" s="3"/>
      <c r="E8" s="15" t="str">
        <f t="shared" si="0"/>
        <v/>
      </c>
    </row>
    <row r="9" spans="1:6">
      <c r="B9" s="10" t="s">
        <v>87</v>
      </c>
      <c r="C9" s="15">
        <v>150</v>
      </c>
      <c r="D9" s="3">
        <v>1800</v>
      </c>
      <c r="E9" s="15">
        <f t="shared" si="0"/>
        <v>270000</v>
      </c>
      <c r="F9" s="10" t="s">
        <v>86</v>
      </c>
    </row>
    <row r="10" spans="1:6">
      <c r="D10" s="3"/>
      <c r="E10" s="15" t="str">
        <f t="shared" si="0"/>
        <v/>
      </c>
    </row>
    <row r="11" spans="1:6">
      <c r="B11" s="10" t="s">
        <v>85</v>
      </c>
      <c r="C11" s="10">
        <v>50</v>
      </c>
      <c r="D11" s="3">
        <v>3200</v>
      </c>
      <c r="E11" s="15">
        <f t="shared" si="0"/>
        <v>160000</v>
      </c>
      <c r="F11" s="10" t="s">
        <v>81</v>
      </c>
    </row>
    <row r="12" spans="1:6">
      <c r="D12" s="3"/>
      <c r="E12" s="15" t="str">
        <f t="shared" si="0"/>
        <v/>
      </c>
    </row>
    <row r="13" spans="1:6">
      <c r="B13" s="10" t="s">
        <v>84</v>
      </c>
      <c r="C13" s="10">
        <v>15</v>
      </c>
      <c r="D13" s="3">
        <v>3200</v>
      </c>
      <c r="E13" s="15">
        <f t="shared" si="0"/>
        <v>48000</v>
      </c>
      <c r="F13" s="10" t="s">
        <v>83</v>
      </c>
    </row>
    <row r="14" spans="1:6">
      <c r="D14" s="3"/>
      <c r="E14" s="15" t="str">
        <f t="shared" si="0"/>
        <v/>
      </c>
    </row>
    <row r="15" spans="1:6">
      <c r="B15" s="10" t="s">
        <v>82</v>
      </c>
      <c r="C15" s="10">
        <v>12</v>
      </c>
      <c r="D15" s="3">
        <v>3500</v>
      </c>
      <c r="E15" s="15">
        <f t="shared" si="0"/>
        <v>42000</v>
      </c>
      <c r="F15" s="10" t="s">
        <v>81</v>
      </c>
    </row>
    <row r="16" spans="1:6">
      <c r="D16" s="3"/>
      <c r="E16" s="15" t="str">
        <f t="shared" si="0"/>
        <v/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5"/>
  <cols>
    <col min="1" max="1" width="5.625" style="10" customWidth="1"/>
    <col min="2" max="16384" width="9" style="10"/>
  </cols>
  <sheetData>
    <row r="1" spans="1:4">
      <c r="A1" s="9" t="s">
        <v>112</v>
      </c>
    </row>
    <row r="2" spans="1:4">
      <c r="A2" s="9"/>
    </row>
    <row r="3" spans="1:4">
      <c r="A3" s="2" t="s">
        <v>111</v>
      </c>
      <c r="B3" s="2" t="s">
        <v>110</v>
      </c>
      <c r="C3" s="2" t="s">
        <v>109</v>
      </c>
      <c r="D3" s="2" t="s">
        <v>108</v>
      </c>
    </row>
    <row r="4" spans="1:4">
      <c r="A4" s="11" t="s">
        <v>107</v>
      </c>
      <c r="B4" s="12">
        <v>12400</v>
      </c>
      <c r="C4" s="12">
        <v>6950</v>
      </c>
      <c r="D4" s="13"/>
    </row>
    <row r="5" spans="1:4">
      <c r="A5" s="11" t="s">
        <v>106</v>
      </c>
      <c r="B5" s="12">
        <v>10800</v>
      </c>
      <c r="C5" s="12">
        <v>7540</v>
      </c>
      <c r="D5" s="13">
        <v>6240</v>
      </c>
    </row>
    <row r="6" spans="1:4">
      <c r="A6" s="11" t="s">
        <v>105</v>
      </c>
      <c r="B6" s="12">
        <v>8700</v>
      </c>
      <c r="C6" s="12">
        <v>6540</v>
      </c>
      <c r="D6" s="13"/>
    </row>
    <row r="7" spans="1:4">
      <c r="A7" s="11" t="s">
        <v>104</v>
      </c>
      <c r="B7" s="12">
        <v>7640</v>
      </c>
      <c r="C7" s="12">
        <v>5820</v>
      </c>
      <c r="D7" s="13">
        <v>5890</v>
      </c>
    </row>
    <row r="8" spans="1:4">
      <c r="A8" s="11" t="s">
        <v>103</v>
      </c>
      <c r="B8" s="12">
        <v>5690</v>
      </c>
      <c r="C8" s="12">
        <v>5500</v>
      </c>
      <c r="D8" s="13"/>
    </row>
    <row r="9" spans="1:4">
      <c r="A9" s="11" t="s">
        <v>102</v>
      </c>
      <c r="B9" s="12">
        <v>6700</v>
      </c>
      <c r="C9" s="12">
        <v>4890</v>
      </c>
      <c r="D9" s="13">
        <v>6230</v>
      </c>
    </row>
    <row r="10" spans="1:4">
      <c r="A10" s="11" t="s">
        <v>101</v>
      </c>
      <c r="B10" s="12">
        <v>9820</v>
      </c>
      <c r="C10" s="12">
        <v>4250</v>
      </c>
      <c r="D10" s="13"/>
    </row>
    <row r="11" spans="1:4">
      <c r="A11" s="11" t="s">
        <v>100</v>
      </c>
      <c r="B11" s="12">
        <v>11150</v>
      </c>
      <c r="C11" s="12">
        <v>3850</v>
      </c>
      <c r="D11" s="13">
        <v>5840</v>
      </c>
    </row>
    <row r="12" spans="1:4">
      <c r="A12" s="11" t="s">
        <v>99</v>
      </c>
      <c r="B12" s="12">
        <v>9750</v>
      </c>
      <c r="C12" s="12">
        <v>3980</v>
      </c>
      <c r="D12" s="13"/>
    </row>
    <row r="13" spans="1:4">
      <c r="A13" s="11" t="s">
        <v>98</v>
      </c>
      <c r="B13" s="12">
        <v>7830</v>
      </c>
      <c r="C13" s="12">
        <v>4680</v>
      </c>
      <c r="D13" s="13">
        <v>6120</v>
      </c>
    </row>
    <row r="14" spans="1:4">
      <c r="A14" s="11" t="s">
        <v>97</v>
      </c>
      <c r="B14" s="12">
        <v>6950</v>
      </c>
      <c r="C14" s="12">
        <v>5620</v>
      </c>
      <c r="D14" s="13"/>
    </row>
    <row r="15" spans="1:4">
      <c r="A15" s="11" t="s">
        <v>96</v>
      </c>
      <c r="B15" s="12">
        <v>8270</v>
      </c>
      <c r="C15" s="12">
        <v>6380</v>
      </c>
      <c r="D15" s="13">
        <v>5960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7-6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2011-08-29T06:24:11Z</dcterms:created>
  <dcterms:modified xsi:type="dcterms:W3CDTF">2013-08-31T23:51:40Z</dcterms:modified>
</cp:coreProperties>
</file>