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5章\"/>
    </mc:Choice>
  </mc:AlternateContent>
  <bookViews>
    <workbookView xWindow="1680" yWindow="1500" windowWidth="19275" windowHeight="7530"/>
  </bookViews>
  <sheets>
    <sheet name="東京支店" sheetId="1" r:id="rId1"/>
    <sheet name="大阪支店" sheetId="4" r:id="rId2"/>
    <sheet name="福岡支店" sheetId="5" r:id="rId3"/>
    <sheet name="商品管理表" sheetId="3" r:id="rId4"/>
  </sheets>
  <calcPr calcId="152511"/>
</workbook>
</file>

<file path=xl/calcChain.xml><?xml version="1.0" encoding="utf-8"?>
<calcChain xmlns="http://schemas.openxmlformats.org/spreadsheetml/2006/main">
  <c r="F18" i="1" l="1"/>
  <c r="G18" i="1" s="1"/>
  <c r="D18" i="1"/>
  <c r="C18" i="1"/>
  <c r="B18" i="1"/>
  <c r="C17" i="1"/>
  <c r="B17" i="1"/>
  <c r="C16" i="1"/>
  <c r="B16" i="1"/>
  <c r="C15" i="1"/>
  <c r="B15" i="1"/>
  <c r="C14" i="1"/>
  <c r="B14" i="1"/>
  <c r="D13" i="1"/>
  <c r="F13" i="1" s="1"/>
  <c r="G13" i="1" s="1"/>
  <c r="C13" i="1"/>
  <c r="B13" i="1"/>
  <c r="D12" i="1"/>
  <c r="F12" i="1" s="1"/>
  <c r="G12" i="1" s="1"/>
  <c r="C12" i="1"/>
  <c r="B12" i="1"/>
  <c r="D11" i="1"/>
  <c r="F11" i="1" s="1"/>
  <c r="G11" i="1" s="1"/>
  <c r="C11" i="1"/>
  <c r="B11" i="1"/>
  <c r="D10" i="1"/>
  <c r="F10" i="1" s="1"/>
  <c r="G10" i="1" s="1"/>
  <c r="C10" i="1"/>
  <c r="B10" i="1"/>
  <c r="D9" i="1"/>
  <c r="F9" i="1" s="1"/>
  <c r="G9" i="1" s="1"/>
  <c r="C9" i="1"/>
  <c r="B9" i="1"/>
  <c r="D8" i="1"/>
  <c r="F8" i="1" s="1"/>
  <c r="G8" i="1" s="1"/>
  <c r="C8" i="1"/>
  <c r="B8" i="1"/>
  <c r="D7" i="1"/>
  <c r="F7" i="1" s="1"/>
  <c r="G7" i="1" s="1"/>
  <c r="C7" i="1"/>
  <c r="B7" i="1"/>
  <c r="D6" i="1"/>
  <c r="F6" i="1" s="1"/>
  <c r="G6" i="1" s="1"/>
  <c r="C6" i="1"/>
  <c r="B6" i="1"/>
  <c r="D5" i="1"/>
  <c r="F5" i="1" s="1"/>
  <c r="G5" i="1" s="1"/>
  <c r="C5" i="1"/>
  <c r="B5" i="1"/>
  <c r="D4" i="1"/>
  <c r="F4" i="1" s="1"/>
  <c r="G4" i="1" s="1"/>
  <c r="C4" i="1"/>
  <c r="B4" i="1"/>
  <c r="D3" i="1"/>
  <c r="F3" i="1" s="1"/>
  <c r="G3" i="1" s="1"/>
  <c r="C3" i="1"/>
  <c r="B3" i="1"/>
</calcChain>
</file>

<file path=xl/sharedStrings.xml><?xml version="1.0" encoding="utf-8"?>
<sst xmlns="http://schemas.openxmlformats.org/spreadsheetml/2006/main" count="73" uniqueCount="46">
  <si>
    <t>TL0001</t>
    <phoneticPr fontId="1"/>
  </si>
  <si>
    <t>TL0003</t>
  </si>
  <si>
    <t>TL0004</t>
  </si>
  <si>
    <t>TL0005</t>
  </si>
  <si>
    <t>TL0006</t>
  </si>
  <si>
    <t>TL0007</t>
  </si>
  <si>
    <t>TL0008</t>
  </si>
  <si>
    <t>TL0009</t>
  </si>
  <si>
    <t>TL0010</t>
  </si>
  <si>
    <t>TL0011</t>
  </si>
  <si>
    <t>TL0012</t>
  </si>
  <si>
    <t>TL0013</t>
  </si>
  <si>
    <t>TL0014</t>
  </si>
  <si>
    <t>TL0015</t>
  </si>
  <si>
    <t>製品コード</t>
    <rPh sb="0" eb="2">
      <t>セイヒン</t>
    </rPh>
    <phoneticPr fontId="1"/>
  </si>
  <si>
    <t>製品名</t>
    <rPh sb="0" eb="3">
      <t>セイヒンメイ</t>
    </rPh>
    <phoneticPr fontId="1"/>
  </si>
  <si>
    <t>単価</t>
    <rPh sb="0" eb="2">
      <t>タンカ</t>
    </rPh>
    <phoneticPr fontId="1"/>
  </si>
  <si>
    <t>説明</t>
    <rPh sb="0" eb="2">
      <t>セツメイ</t>
    </rPh>
    <phoneticPr fontId="1"/>
  </si>
  <si>
    <t>HSFO19S</t>
    <phoneticPr fontId="1"/>
  </si>
  <si>
    <t>HSFO24S</t>
    <phoneticPr fontId="1"/>
  </si>
  <si>
    <t>HSFO22T</t>
    <phoneticPr fontId="1"/>
  </si>
  <si>
    <t>HSFO26T</t>
    <phoneticPr fontId="1"/>
  </si>
  <si>
    <t>HSFO32T</t>
    <phoneticPr fontId="1"/>
  </si>
  <si>
    <t>HSFO40X</t>
    <phoneticPr fontId="1"/>
  </si>
  <si>
    <t>HSFO50X</t>
    <phoneticPr fontId="1"/>
  </si>
  <si>
    <t>HSFO65X</t>
    <phoneticPr fontId="1"/>
  </si>
  <si>
    <t>HSFO55X</t>
    <phoneticPr fontId="1"/>
  </si>
  <si>
    <t>HSFO60X</t>
    <phoneticPr fontId="1"/>
  </si>
  <si>
    <t>液晶テレビ S Series</t>
    <rPh sb="0" eb="2">
      <t>エキショウ</t>
    </rPh>
    <phoneticPr fontId="1"/>
  </si>
  <si>
    <t>液晶テレビ X Series</t>
    <rPh sb="0" eb="2">
      <t>エキショウ</t>
    </rPh>
    <phoneticPr fontId="1"/>
  </si>
  <si>
    <t>TL0002</t>
  </si>
  <si>
    <t>HSFO70X</t>
    <phoneticPr fontId="1"/>
  </si>
  <si>
    <t>消費税</t>
    <rPh sb="0" eb="3">
      <t>ショウヒゼイ</t>
    </rPh>
    <phoneticPr fontId="1"/>
  </si>
  <si>
    <t>税率</t>
    <rPh sb="0" eb="2">
      <t>ゼイリツ</t>
    </rPh>
    <phoneticPr fontId="1"/>
  </si>
  <si>
    <t>数量</t>
    <rPh sb="0" eb="2">
      <t>スウリョウ</t>
    </rPh>
    <phoneticPr fontId="1"/>
  </si>
  <si>
    <t>HSFO23O</t>
    <phoneticPr fontId="1"/>
  </si>
  <si>
    <t>HSFO29O</t>
    <phoneticPr fontId="1"/>
  </si>
  <si>
    <t>HSFO32O</t>
    <phoneticPr fontId="1"/>
  </si>
  <si>
    <t>HSFO39O</t>
    <phoneticPr fontId="1"/>
  </si>
  <si>
    <t>液晶テレビ T Series（東京限定）</t>
    <rPh sb="0" eb="2">
      <t>エキショウ</t>
    </rPh>
    <rPh sb="15" eb="17">
      <t>トウキョウ</t>
    </rPh>
    <rPh sb="17" eb="19">
      <t>ゲンテイ</t>
    </rPh>
    <phoneticPr fontId="1"/>
  </si>
  <si>
    <t>液晶テレビ O Series（大阪限定）</t>
    <rPh sb="0" eb="2">
      <t>エキショウ</t>
    </rPh>
    <rPh sb="15" eb="17">
      <t>オオサカ</t>
    </rPh>
    <rPh sb="17" eb="19">
      <t>ゲンテイ</t>
    </rPh>
    <phoneticPr fontId="1"/>
  </si>
  <si>
    <t>売上</t>
    <rPh sb="0" eb="2">
      <t>ウリアゲ</t>
    </rPh>
    <phoneticPr fontId="1"/>
  </si>
  <si>
    <t>売上管理表 東京支店</t>
    <rPh sb="0" eb="2">
      <t>ウリアゲ</t>
    </rPh>
    <rPh sb="2" eb="5">
      <t>カンリヒョウ</t>
    </rPh>
    <rPh sb="6" eb="8">
      <t>トウキョウ</t>
    </rPh>
    <rPh sb="8" eb="10">
      <t>シテン</t>
    </rPh>
    <phoneticPr fontId="1"/>
  </si>
  <si>
    <t>売上管理表 大阪支店</t>
    <rPh sb="0" eb="2">
      <t>ウリアゲ</t>
    </rPh>
    <rPh sb="2" eb="5">
      <t>カンリヒョウ</t>
    </rPh>
    <rPh sb="6" eb="8">
      <t>オオサカ</t>
    </rPh>
    <rPh sb="8" eb="10">
      <t>シテン</t>
    </rPh>
    <phoneticPr fontId="1"/>
  </si>
  <si>
    <t>売上管理表 福岡支店</t>
    <rPh sb="0" eb="2">
      <t>ウリアゲ</t>
    </rPh>
    <rPh sb="2" eb="5">
      <t>カンリヒョウ</t>
    </rPh>
    <rPh sb="6" eb="8">
      <t>フクオカ</t>
    </rPh>
    <rPh sb="8" eb="10">
      <t>シテン</t>
    </rPh>
    <phoneticPr fontId="1"/>
  </si>
  <si>
    <t>TL0002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</si>
</sst>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6" formatCode="&quot;¥&quot;#,##0;[Red]&quot;¥&quot;\-#,##0"/>
    <numFmt numFmtId="176" formatCode="0&quot;日&quot;"/>
  </numFmts>
  <fonts count="9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6"/>
      <color theme="1"/>
      <name val="メイリオ"/>
      <family val="2"/>
      <charset val="128"/>
      <scheme val="minor"/>
    </font>
    <font>
      <b/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3"/>
      <charset val="128"/>
      <scheme val="minor"/>
    </font>
    <font>
      <b/>
      <sz val="11"/>
      <color theme="0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b/>
      <sz val="10"/>
      <color theme="0"/>
      <name val="メイリオ"/>
      <family val="2"/>
      <charset val="128"/>
      <scheme val="minor"/>
    </font>
    <font>
      <b/>
      <sz val="10"/>
      <color theme="0"/>
      <name val="メイリオ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9" fontId="0" fillId="0" borderId="0" xfId="0" applyNumberFormat="1">
      <alignment vertical="center"/>
    </xf>
    <xf numFmtId="5" fontId="4" fillId="0" borderId="5" xfId="0" applyNumberFormat="1" applyFont="1" applyBorder="1">
      <alignment vertical="center"/>
    </xf>
    <xf numFmtId="0" fontId="4" fillId="0" borderId="4" xfId="0" applyFont="1" applyBorder="1">
      <alignment vertical="center"/>
    </xf>
    <xf numFmtId="0" fontId="6" fillId="0" borderId="2" xfId="0" applyFont="1" applyBorder="1">
      <alignment vertical="center"/>
    </xf>
    <xf numFmtId="0" fontId="4" fillId="0" borderId="4" xfId="0" applyNumberFormat="1" applyFont="1" applyBorder="1">
      <alignment vertical="center"/>
    </xf>
    <xf numFmtId="6" fontId="4" fillId="0" borderId="4" xfId="0" applyNumberFormat="1" applyFont="1" applyBorder="1">
      <alignment vertical="center"/>
    </xf>
    <xf numFmtId="0" fontId="3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6" fontId="0" fillId="4" borderId="9" xfId="0" applyNumberFormat="1" applyFont="1" applyFill="1" applyBorder="1">
      <alignment vertical="center"/>
    </xf>
    <xf numFmtId="0" fontId="5" fillId="5" borderId="10" xfId="0" applyFont="1" applyFill="1" applyBorder="1">
      <alignment vertical="center"/>
    </xf>
    <xf numFmtId="0" fontId="5" fillId="5" borderId="11" xfId="0" applyFont="1" applyFill="1" applyBorder="1">
      <alignment vertical="center"/>
    </xf>
    <xf numFmtId="0" fontId="5" fillId="5" borderId="12" xfId="0" applyFont="1" applyFill="1" applyBorder="1">
      <alignment vertical="center"/>
    </xf>
    <xf numFmtId="0" fontId="3" fillId="4" borderId="10" xfId="0" applyFont="1" applyFill="1" applyBorder="1">
      <alignment vertical="center"/>
    </xf>
    <xf numFmtId="0" fontId="0" fillId="4" borderId="11" xfId="0" applyFont="1" applyFill="1" applyBorder="1">
      <alignment vertical="center"/>
    </xf>
    <xf numFmtId="6" fontId="0" fillId="4" borderId="12" xfId="0" applyNumberFormat="1" applyFont="1" applyFill="1" applyBorder="1">
      <alignment vertical="center"/>
    </xf>
    <xf numFmtId="0" fontId="3" fillId="0" borderId="10" xfId="0" applyFont="1" applyBorder="1">
      <alignment vertical="center"/>
    </xf>
    <xf numFmtId="0" fontId="0" fillId="0" borderId="11" xfId="0" applyFont="1" applyBorder="1">
      <alignment vertical="center"/>
    </xf>
    <xf numFmtId="6" fontId="0" fillId="0" borderId="12" xfId="0" applyNumberFormat="1" applyFont="1" applyBorder="1">
      <alignment vertical="center"/>
    </xf>
    <xf numFmtId="0" fontId="7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3" fillId="3" borderId="3" xfId="0" applyFont="1" applyFill="1" applyBorder="1">
      <alignment vertical="center"/>
    </xf>
    <xf numFmtId="0" fontId="0" fillId="3" borderId="1" xfId="0" applyFont="1" applyFill="1" applyBorder="1">
      <alignment vertical="center"/>
    </xf>
    <xf numFmtId="6" fontId="0" fillId="3" borderId="1" xfId="0" applyNumberFormat="1" applyFont="1" applyFill="1" applyBorder="1">
      <alignment vertical="center"/>
    </xf>
    <xf numFmtId="5" fontId="4" fillId="3" borderId="6" xfId="0" applyNumberFormat="1" applyFont="1" applyFill="1" applyBorder="1">
      <alignment vertical="center"/>
    </xf>
    <xf numFmtId="0" fontId="3" fillId="0" borderId="3" xfId="0" applyFont="1" applyBorder="1">
      <alignment vertical="center"/>
    </xf>
    <xf numFmtId="0" fontId="0" fillId="0" borderId="1" xfId="0" applyFont="1" applyBorder="1">
      <alignment vertical="center"/>
    </xf>
    <xf numFmtId="6" fontId="0" fillId="0" borderId="1" xfId="0" applyNumberFormat="1" applyFont="1" applyBorder="1">
      <alignment vertical="center"/>
    </xf>
    <xf numFmtId="5" fontId="4" fillId="0" borderId="6" xfId="0" applyNumberFormat="1" applyFont="1" applyBorder="1">
      <alignment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ウィスプ">
  <a:themeElements>
    <a:clrScheme name="ウィスプ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ウィスプ">
      <a:maj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/>
  </sheetViews>
  <sheetFormatPr defaultRowHeight="18.75" x14ac:dyDescent="0.45"/>
  <cols>
    <col min="1" max="1" width="9.6640625" customWidth="1"/>
    <col min="3" max="3" width="28.88671875" customWidth="1"/>
    <col min="5" max="5" width="11.44140625" customWidth="1"/>
    <col min="6" max="6" width="10.6640625" bestFit="1" customWidth="1"/>
    <col min="7" max="7" width="11.109375" customWidth="1"/>
  </cols>
  <sheetData>
    <row r="1" spans="1:7" ht="24.75" x14ac:dyDescent="0.45">
      <c r="A1" s="1" t="s">
        <v>42</v>
      </c>
      <c r="B1" s="2"/>
      <c r="C1" s="2"/>
      <c r="D1" s="2"/>
      <c r="E1" s="2"/>
      <c r="F1" s="5" t="s">
        <v>33</v>
      </c>
      <c r="G1" s="6">
        <v>0.05</v>
      </c>
    </row>
    <row r="2" spans="1:7" x14ac:dyDescent="0.4">
      <c r="A2" s="24" t="s">
        <v>14</v>
      </c>
      <c r="B2" s="25" t="s">
        <v>15</v>
      </c>
      <c r="C2" s="25" t="s">
        <v>17</v>
      </c>
      <c r="D2" s="25" t="s">
        <v>16</v>
      </c>
      <c r="E2" s="25" t="s">
        <v>34</v>
      </c>
      <c r="F2" s="25" t="s">
        <v>41</v>
      </c>
      <c r="G2" s="26" t="s">
        <v>32</v>
      </c>
    </row>
    <row r="3" spans="1:7" x14ac:dyDescent="0.45">
      <c r="A3" s="27" t="s">
        <v>0</v>
      </c>
      <c r="B3" s="28" t="str">
        <f>IF($A3="","",VLOOKUP($A3, 商品管理表!$A$1:$D$16,2))</f>
        <v>HSFO19S</v>
      </c>
      <c r="C3" s="28" t="str">
        <f>IF($A3="","",VLOOKUP($A3, 商品管理表!$A$1:$D$16,3))</f>
        <v>液晶テレビ S Series</v>
      </c>
      <c r="D3" s="29">
        <f>IF($A3="","",VLOOKUP($A3, 商品管理表!$A$1:$D$16,4))</f>
        <v>19800</v>
      </c>
      <c r="E3" s="28">
        <v>189</v>
      </c>
      <c r="F3" s="29">
        <f t="shared" ref="F3:F13" si="0">IF($E3="","",$D3*$E3)</f>
        <v>3742200</v>
      </c>
      <c r="G3" s="30">
        <f t="shared" ref="G3:G13" si="1">IF($F3="","",$F3*G$1)</f>
        <v>187110</v>
      </c>
    </row>
    <row r="4" spans="1:7" x14ac:dyDescent="0.45">
      <c r="A4" s="31" t="s">
        <v>45</v>
      </c>
      <c r="B4" s="32" t="str">
        <f>IF($A4="","",VLOOKUP($A4, 商品管理表!$A$1:$D$16,2))</f>
        <v>HSFO22T</v>
      </c>
      <c r="C4" s="32" t="str">
        <f>IF($A4="","",VLOOKUP($A4, 商品管理表!$A$1:$D$16,3))</f>
        <v>液晶テレビ T Series（東京限定）</v>
      </c>
      <c r="D4" s="33">
        <f>IF($A4="","",VLOOKUP($A4, 商品管理表!$A$1:$D$16,4))</f>
        <v>34800</v>
      </c>
      <c r="E4" s="32">
        <v>150</v>
      </c>
      <c r="F4" s="33">
        <f t="shared" si="0"/>
        <v>5220000</v>
      </c>
      <c r="G4" s="34">
        <f t="shared" si="1"/>
        <v>261000</v>
      </c>
    </row>
    <row r="5" spans="1:7" x14ac:dyDescent="0.45">
      <c r="A5" s="27" t="s">
        <v>2</v>
      </c>
      <c r="B5" s="28" t="str">
        <f>IF($A5="","",VLOOKUP($A5, 商品管理表!$A$1:$D$16,2))</f>
        <v>HSFO24S</v>
      </c>
      <c r="C5" s="28" t="str">
        <f>IF($A5="","",VLOOKUP($A5, 商品管理表!$A$1:$D$16,3))</f>
        <v>液晶テレビ S Series</v>
      </c>
      <c r="D5" s="29">
        <f>IF($A5="","",VLOOKUP($A5, 商品管理表!$A$1:$D$16,4))</f>
        <v>59800</v>
      </c>
      <c r="E5" s="28">
        <v>46</v>
      </c>
      <c r="F5" s="29">
        <f t="shared" si="0"/>
        <v>2750800</v>
      </c>
      <c r="G5" s="30">
        <f t="shared" si="1"/>
        <v>137540</v>
      </c>
    </row>
    <row r="6" spans="1:7" x14ac:dyDescent="0.45">
      <c r="A6" s="31" t="s">
        <v>3</v>
      </c>
      <c r="B6" s="32" t="str">
        <f>IF($A6="","",VLOOKUP($A6, 商品管理表!$A$1:$D$16,2))</f>
        <v>HSFO26T</v>
      </c>
      <c r="C6" s="32" t="str">
        <f>IF($A6="","",VLOOKUP($A6, 商品管理表!$A$1:$D$16,3))</f>
        <v>液晶テレビ T Series（東京限定）</v>
      </c>
      <c r="D6" s="33">
        <f>IF($A6="","",VLOOKUP($A6, 商品管理表!$A$1:$D$16,4))</f>
        <v>61800</v>
      </c>
      <c r="E6" s="32">
        <v>101</v>
      </c>
      <c r="F6" s="33">
        <f t="shared" si="0"/>
        <v>6241800</v>
      </c>
      <c r="G6" s="34">
        <f t="shared" si="1"/>
        <v>312090</v>
      </c>
    </row>
    <row r="7" spans="1:7" x14ac:dyDescent="0.45">
      <c r="A7" s="27" t="s">
        <v>6</v>
      </c>
      <c r="B7" s="28" t="str">
        <f>IF($A7="","",VLOOKUP($A7, 商品管理表!$A$1:$D$16,2))</f>
        <v>HSFO32T</v>
      </c>
      <c r="C7" s="28" t="str">
        <f>IF($A7="","",VLOOKUP($A7, 商品管理表!$A$1:$D$16,3))</f>
        <v>液晶テレビ T Series（東京限定）</v>
      </c>
      <c r="D7" s="29">
        <f>IF($A7="","",VLOOKUP($A7, 商品管理表!$A$1:$D$16,4))</f>
        <v>69800</v>
      </c>
      <c r="E7" s="28">
        <v>22</v>
      </c>
      <c r="F7" s="29">
        <f t="shared" si="0"/>
        <v>1535600</v>
      </c>
      <c r="G7" s="30">
        <f t="shared" si="1"/>
        <v>76780</v>
      </c>
    </row>
    <row r="8" spans="1:7" x14ac:dyDescent="0.45">
      <c r="A8" s="31" t="s">
        <v>8</v>
      </c>
      <c r="B8" s="32" t="str">
        <f>IF($A8="","",VLOOKUP($A8, 商品管理表!$A$1:$D$16,2))</f>
        <v>HSFO40X</v>
      </c>
      <c r="C8" s="32" t="str">
        <f>IF($A8="","",VLOOKUP($A8, 商品管理表!$A$1:$D$16,3))</f>
        <v>液晶テレビ X Series</v>
      </c>
      <c r="D8" s="33">
        <f>IF($A8="","",VLOOKUP($A8, 商品管理表!$A$1:$D$16,4))</f>
        <v>154000</v>
      </c>
      <c r="E8" s="35">
        <v>18</v>
      </c>
      <c r="F8" s="33">
        <f t="shared" si="0"/>
        <v>2772000</v>
      </c>
      <c r="G8" s="34">
        <f t="shared" si="1"/>
        <v>138600</v>
      </c>
    </row>
    <row r="9" spans="1:7" x14ac:dyDescent="0.45">
      <c r="A9" s="27" t="s">
        <v>9</v>
      </c>
      <c r="B9" s="28" t="str">
        <f>IF($A9="","",VLOOKUP($A9, 商品管理表!$A$1:$D$16,2))</f>
        <v>HSFO50X</v>
      </c>
      <c r="C9" s="28" t="str">
        <f>IF($A9="","",VLOOKUP($A9, 商品管理表!$A$1:$D$16,3))</f>
        <v>液晶テレビ X Series</v>
      </c>
      <c r="D9" s="29">
        <f>IF($A9="","",VLOOKUP($A9, 商品管理表!$A$1:$D$16,4))</f>
        <v>298000</v>
      </c>
      <c r="E9" s="28">
        <v>6</v>
      </c>
      <c r="F9" s="29">
        <f t="shared" si="0"/>
        <v>1788000</v>
      </c>
      <c r="G9" s="30">
        <f t="shared" si="1"/>
        <v>89400</v>
      </c>
    </row>
    <row r="10" spans="1:7" x14ac:dyDescent="0.45">
      <c r="A10" s="31" t="s">
        <v>10</v>
      </c>
      <c r="B10" s="32" t="str">
        <f>IF($A10="","",VLOOKUP($A10, 商品管理表!$A$1:$D$16,2))</f>
        <v>HSFO55X</v>
      </c>
      <c r="C10" s="32" t="str">
        <f>IF($A10="","",VLOOKUP($A10, 商品管理表!$A$1:$D$16,3))</f>
        <v>液晶テレビ X Series</v>
      </c>
      <c r="D10" s="33">
        <f>IF($A10="","",VLOOKUP($A10, 商品管理表!$A$1:$D$16,4))</f>
        <v>431000</v>
      </c>
      <c r="E10" s="32">
        <v>5</v>
      </c>
      <c r="F10" s="33">
        <f t="shared" si="0"/>
        <v>2155000</v>
      </c>
      <c r="G10" s="34">
        <f t="shared" si="1"/>
        <v>107750</v>
      </c>
    </row>
    <row r="11" spans="1:7" x14ac:dyDescent="0.45">
      <c r="A11" s="27" t="s">
        <v>11</v>
      </c>
      <c r="B11" s="28" t="str">
        <f>IF($A11="","",VLOOKUP($A11, 商品管理表!$A$1:$D$16,2))</f>
        <v>HSFO60X</v>
      </c>
      <c r="C11" s="28" t="str">
        <f>IF($A11="","",VLOOKUP($A11, 商品管理表!$A$1:$D$16,3))</f>
        <v>液晶テレビ X Series</v>
      </c>
      <c r="D11" s="29">
        <f>IF($A11="","",VLOOKUP($A11, 商品管理表!$A$1:$D$16,4))</f>
        <v>498000</v>
      </c>
      <c r="E11" s="28">
        <v>5</v>
      </c>
      <c r="F11" s="29">
        <f t="shared" si="0"/>
        <v>2490000</v>
      </c>
      <c r="G11" s="30">
        <f t="shared" si="1"/>
        <v>124500</v>
      </c>
    </row>
    <row r="12" spans="1:7" x14ac:dyDescent="0.45">
      <c r="A12" s="31" t="s">
        <v>12</v>
      </c>
      <c r="B12" s="32" t="str">
        <f>IF($A12="","",VLOOKUP($A12, 商品管理表!$A$1:$D$16,2))</f>
        <v>HSFO65X</v>
      </c>
      <c r="C12" s="32" t="str">
        <f>IF($A12="","",VLOOKUP($A12, 商品管理表!$A$1:$D$16,3))</f>
        <v>液晶テレビ X Series</v>
      </c>
      <c r="D12" s="33">
        <f>IF($A12="","",VLOOKUP($A12, 商品管理表!$A$1:$D$16,4))</f>
        <v>635000</v>
      </c>
      <c r="E12" s="32">
        <v>9</v>
      </c>
      <c r="F12" s="33">
        <f t="shared" si="0"/>
        <v>5715000</v>
      </c>
      <c r="G12" s="34">
        <f t="shared" si="1"/>
        <v>285750</v>
      </c>
    </row>
    <row r="13" spans="1:7" x14ac:dyDescent="0.45">
      <c r="A13" s="27" t="s">
        <v>13</v>
      </c>
      <c r="B13" s="28" t="str">
        <f>IF($A13="","",VLOOKUP($A13, 商品管理表!$A$1:$D$16,2))</f>
        <v>HSFO70X</v>
      </c>
      <c r="C13" s="28" t="str">
        <f>IF($A13="","",VLOOKUP($A13, 商品管理表!$A$1:$D$16,3))</f>
        <v>液晶テレビ X Series</v>
      </c>
      <c r="D13" s="29">
        <f>IF($A13="","",VLOOKUP($A13, 商品管理表!$A$1:$D$16,4))</f>
        <v>698000</v>
      </c>
      <c r="E13" s="28">
        <v>3</v>
      </c>
      <c r="F13" s="29">
        <f t="shared" si="0"/>
        <v>2094000</v>
      </c>
      <c r="G13" s="30">
        <f t="shared" si="1"/>
        <v>104700</v>
      </c>
    </row>
    <row r="14" spans="1:7" x14ac:dyDescent="0.45">
      <c r="A14" s="31"/>
      <c r="B14" s="32" t="str">
        <f>IF($A14="","",VLOOKUP($A14, 商品管理表!$A$1:$D$16,2))</f>
        <v/>
      </c>
      <c r="C14" s="32" t="str">
        <f>IF($A14="","",VLOOKUP($A14, 商品管理表!$A$1:$D$16,3))</f>
        <v/>
      </c>
      <c r="D14" s="33"/>
      <c r="E14" s="32"/>
      <c r="F14" s="33"/>
      <c r="G14" s="34"/>
    </row>
    <row r="15" spans="1:7" x14ac:dyDescent="0.45">
      <c r="A15" s="27"/>
      <c r="B15" s="28" t="str">
        <f>IF($A15="","",VLOOKUP($A15, 商品管理表!$A$1:$D$16,2))</f>
        <v/>
      </c>
      <c r="C15" s="28" t="str">
        <f>IF($A15="","",VLOOKUP($A15, 商品管理表!$A$1:$D$16,3))</f>
        <v/>
      </c>
      <c r="D15" s="29"/>
      <c r="E15" s="28"/>
      <c r="F15" s="29"/>
      <c r="G15" s="30"/>
    </row>
    <row r="16" spans="1:7" x14ac:dyDescent="0.45">
      <c r="A16" s="31"/>
      <c r="B16" s="32" t="str">
        <f>IF($A16="","",VLOOKUP($A16, 商品管理表!$A$1:$D$16,2))</f>
        <v/>
      </c>
      <c r="C16" s="32" t="str">
        <f>IF($A16="","",VLOOKUP($A16, 商品管理表!$A$1:$D$16,3))</f>
        <v/>
      </c>
      <c r="D16" s="33"/>
      <c r="E16" s="32"/>
      <c r="F16" s="33"/>
      <c r="G16" s="34"/>
    </row>
    <row r="17" spans="1:7" x14ac:dyDescent="0.45">
      <c r="A17" s="27"/>
      <c r="B17" s="28" t="str">
        <f>IF($A17="","",VLOOKUP($A17, 商品管理表!$A$1:$D$16,2))</f>
        <v/>
      </c>
      <c r="C17" s="28" t="str">
        <f>IF($A17="","",VLOOKUP($A17, 商品管理表!$A$1:$D$16,3))</f>
        <v/>
      </c>
      <c r="D17" s="29"/>
      <c r="E17" s="28"/>
      <c r="F17" s="29"/>
      <c r="G17" s="30"/>
    </row>
    <row r="18" spans="1:7" x14ac:dyDescent="0.45">
      <c r="A18" s="9"/>
      <c r="B18" s="10" t="str">
        <f>IF($A18="","",VLOOKUP($A18, 商品管理表!$A$1:$D$16,2))</f>
        <v/>
      </c>
      <c r="C18" s="10" t="str">
        <f>IF($A18="","",VLOOKUP($A18, 商品管理表!$A$1:$D$16,3))</f>
        <v/>
      </c>
      <c r="D18" s="11" t="str">
        <f>IF($A18="","",VLOOKUP($A18, 商品管理表!$A$1:$D$16,4))</f>
        <v/>
      </c>
      <c r="E18" s="8"/>
      <c r="F18" s="11" t="str">
        <f>IF($E18="","",$D18*$E18)</f>
        <v/>
      </c>
      <c r="G18" s="7" t="str">
        <f>IF($F18="","",$F18*G$1)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/>
  </sheetViews>
  <sheetFormatPr defaultRowHeight="18.75" x14ac:dyDescent="0.45"/>
  <cols>
    <col min="1" max="1" width="8.88671875" customWidth="1"/>
    <col min="3" max="3" width="8.88671875" customWidth="1"/>
    <col min="5" max="8" width="8.88671875" customWidth="1"/>
  </cols>
  <sheetData>
    <row r="1" spans="1:7" ht="24.75" x14ac:dyDescent="0.45">
      <c r="A1" s="1" t="s">
        <v>43</v>
      </c>
      <c r="B1" s="2"/>
      <c r="C1" s="2"/>
      <c r="D1" s="2"/>
      <c r="E1" s="2"/>
      <c r="F1" s="5" t="s">
        <v>33</v>
      </c>
      <c r="G1" s="6">
        <v>0.05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/>
  </sheetViews>
  <sheetFormatPr defaultRowHeight="18.75" x14ac:dyDescent="0.45"/>
  <cols>
    <col min="1" max="1" width="8.88671875" customWidth="1"/>
    <col min="3" max="3" width="8.88671875" customWidth="1"/>
    <col min="5" max="8" width="8.88671875" customWidth="1"/>
  </cols>
  <sheetData>
    <row r="1" spans="1:7" ht="24.75" x14ac:dyDescent="0.45">
      <c r="A1" s="1" t="s">
        <v>44</v>
      </c>
      <c r="B1" s="2"/>
      <c r="C1" s="2"/>
      <c r="D1" s="2"/>
      <c r="E1" s="2"/>
      <c r="F1" s="5" t="s">
        <v>33</v>
      </c>
      <c r="G1" s="6">
        <v>0.05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8.75" x14ac:dyDescent="0.45"/>
  <cols>
    <col min="1" max="1" width="11.33203125" style="3" customWidth="1"/>
    <col min="2" max="2" width="8.88671875" style="3"/>
    <col min="3" max="3" width="28.77734375" style="3" bestFit="1" customWidth="1"/>
    <col min="4" max="4" width="8.88671875" style="3"/>
    <col min="5" max="5" width="11.109375" style="3" customWidth="1"/>
    <col min="6" max="16384" width="8.88671875" style="3"/>
  </cols>
  <sheetData>
    <row r="1" spans="1:5" x14ac:dyDescent="0.45">
      <c r="A1" s="15" t="s">
        <v>14</v>
      </c>
      <c r="B1" s="16" t="s">
        <v>15</v>
      </c>
      <c r="C1" s="16" t="s">
        <v>17</v>
      </c>
      <c r="D1" s="17" t="s">
        <v>16</v>
      </c>
    </row>
    <row r="2" spans="1:5" x14ac:dyDescent="0.45">
      <c r="A2" s="18" t="s">
        <v>0</v>
      </c>
      <c r="B2" s="19" t="s">
        <v>18</v>
      </c>
      <c r="C2" s="19" t="s">
        <v>28</v>
      </c>
      <c r="D2" s="20">
        <v>19800</v>
      </c>
      <c r="E2" s="4"/>
    </row>
    <row r="3" spans="1:5" x14ac:dyDescent="0.45">
      <c r="A3" s="21" t="s">
        <v>30</v>
      </c>
      <c r="B3" s="22" t="s">
        <v>20</v>
      </c>
      <c r="C3" s="22" t="s">
        <v>39</v>
      </c>
      <c r="D3" s="23">
        <v>34800</v>
      </c>
      <c r="E3" s="4"/>
    </row>
    <row r="4" spans="1:5" x14ac:dyDescent="0.45">
      <c r="A4" s="18" t="s">
        <v>1</v>
      </c>
      <c r="B4" s="19" t="s">
        <v>35</v>
      </c>
      <c r="C4" s="19" t="s">
        <v>40</v>
      </c>
      <c r="D4" s="20">
        <v>23800</v>
      </c>
      <c r="E4" s="4"/>
    </row>
    <row r="5" spans="1:5" x14ac:dyDescent="0.45">
      <c r="A5" s="21" t="s">
        <v>2</v>
      </c>
      <c r="B5" s="22" t="s">
        <v>19</v>
      </c>
      <c r="C5" s="22" t="s">
        <v>28</v>
      </c>
      <c r="D5" s="23">
        <v>59800</v>
      </c>
      <c r="E5" s="4"/>
    </row>
    <row r="6" spans="1:5" x14ac:dyDescent="0.45">
      <c r="A6" s="18" t="s">
        <v>3</v>
      </c>
      <c r="B6" s="19" t="s">
        <v>21</v>
      </c>
      <c r="C6" s="19" t="s">
        <v>39</v>
      </c>
      <c r="D6" s="20">
        <v>61800</v>
      </c>
      <c r="E6" s="4"/>
    </row>
    <row r="7" spans="1:5" x14ac:dyDescent="0.45">
      <c r="A7" s="21" t="s">
        <v>4</v>
      </c>
      <c r="B7" s="22" t="s">
        <v>36</v>
      </c>
      <c r="C7" s="22" t="s">
        <v>40</v>
      </c>
      <c r="D7" s="23">
        <v>34500</v>
      </c>
      <c r="E7" s="4"/>
    </row>
    <row r="8" spans="1:5" x14ac:dyDescent="0.45">
      <c r="A8" s="18" t="s">
        <v>5</v>
      </c>
      <c r="B8" s="19" t="s">
        <v>37</v>
      </c>
      <c r="C8" s="19" t="s">
        <v>40</v>
      </c>
      <c r="D8" s="20">
        <v>36400</v>
      </c>
      <c r="E8" s="4"/>
    </row>
    <row r="9" spans="1:5" x14ac:dyDescent="0.45">
      <c r="A9" s="21" t="s">
        <v>6</v>
      </c>
      <c r="B9" s="22" t="s">
        <v>22</v>
      </c>
      <c r="C9" s="22" t="s">
        <v>39</v>
      </c>
      <c r="D9" s="23">
        <v>69800</v>
      </c>
      <c r="E9" s="4"/>
    </row>
    <row r="10" spans="1:5" x14ac:dyDescent="0.45">
      <c r="A10" s="18" t="s">
        <v>7</v>
      </c>
      <c r="B10" s="19" t="s">
        <v>38</v>
      </c>
      <c r="C10" s="19" t="s">
        <v>40</v>
      </c>
      <c r="D10" s="20">
        <v>124000</v>
      </c>
      <c r="E10" s="4"/>
    </row>
    <row r="11" spans="1:5" x14ac:dyDescent="0.45">
      <c r="A11" s="21" t="s">
        <v>8</v>
      </c>
      <c r="B11" s="22" t="s">
        <v>23</v>
      </c>
      <c r="C11" s="22" t="s">
        <v>29</v>
      </c>
      <c r="D11" s="23">
        <v>154000</v>
      </c>
      <c r="E11" s="4"/>
    </row>
    <row r="12" spans="1:5" x14ac:dyDescent="0.45">
      <c r="A12" s="18" t="s">
        <v>9</v>
      </c>
      <c r="B12" s="19" t="s">
        <v>24</v>
      </c>
      <c r="C12" s="19" t="s">
        <v>29</v>
      </c>
      <c r="D12" s="20">
        <v>298000</v>
      </c>
      <c r="E12" s="4"/>
    </row>
    <row r="13" spans="1:5" x14ac:dyDescent="0.45">
      <c r="A13" s="21" t="s">
        <v>10</v>
      </c>
      <c r="B13" s="22" t="s">
        <v>26</v>
      </c>
      <c r="C13" s="22" t="s">
        <v>29</v>
      </c>
      <c r="D13" s="23">
        <v>431000</v>
      </c>
      <c r="E13" s="4"/>
    </row>
    <row r="14" spans="1:5" x14ac:dyDescent="0.45">
      <c r="A14" s="18" t="s">
        <v>11</v>
      </c>
      <c r="B14" s="19" t="s">
        <v>27</v>
      </c>
      <c r="C14" s="19" t="s">
        <v>29</v>
      </c>
      <c r="D14" s="20">
        <v>498000</v>
      </c>
      <c r="E14" s="4"/>
    </row>
    <row r="15" spans="1:5" x14ac:dyDescent="0.45">
      <c r="A15" s="21" t="s">
        <v>12</v>
      </c>
      <c r="B15" s="22" t="s">
        <v>25</v>
      </c>
      <c r="C15" s="22" t="s">
        <v>29</v>
      </c>
      <c r="D15" s="23">
        <v>635000</v>
      </c>
      <c r="E15" s="4"/>
    </row>
    <row r="16" spans="1:5" x14ac:dyDescent="0.45">
      <c r="A16" s="12" t="s">
        <v>13</v>
      </c>
      <c r="B16" s="13" t="s">
        <v>31</v>
      </c>
      <c r="C16" s="13" t="s">
        <v>29</v>
      </c>
      <c r="D16" s="14">
        <v>698000</v>
      </c>
      <c r="E16" s="4"/>
    </row>
  </sheetData>
  <sortState ref="A2:D16">
    <sortCondition ref="B16"/>
  </sortState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東京支店</vt:lpstr>
      <vt:lpstr>大阪支店</vt:lpstr>
      <vt:lpstr>福岡支店</vt:lpstr>
      <vt:lpstr>商品管理表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2013-04-23T06:50:37Z</dcterms:created>
  <dcterms:modified xsi:type="dcterms:W3CDTF">2013-10-11T07:24:56Z</dcterms:modified>
</cp:coreProperties>
</file>