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360" yWindow="60" windowWidth="19440" windowHeight="10920"/>
  </bookViews>
  <sheets>
    <sheet name="Sheet1" sheetId="7" r:id="rId1"/>
    <sheet name="4月-6月" sheetId="4" r:id="rId2"/>
    <sheet name="製品情報" sheetId="6" r:id="rId3"/>
  </sheets>
  <calcPr calcId="152511"/>
  <pivotCaches>
    <pivotCache cacheId="1" r:id="rId4"/>
  </pivotCaches>
</workbook>
</file>

<file path=xl/calcChain.xml><?xml version="1.0" encoding="utf-8"?>
<calcChain xmlns="http://schemas.openxmlformats.org/spreadsheetml/2006/main">
  <c r="G126" i="4" l="1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I126" i="4" l="1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</calcChain>
</file>

<file path=xl/sharedStrings.xml><?xml version="1.0" encoding="utf-8"?>
<sst xmlns="http://schemas.openxmlformats.org/spreadsheetml/2006/main" count="491" uniqueCount="318">
  <si>
    <t>申込番号</t>
    <rPh sb="0" eb="2">
      <t>モウシコミ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</si>
  <si>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</si>
  <si>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3">
      <t>コキャクメイ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</si>
  <si>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</si>
  <si>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</si>
  <si>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</si>
  <si>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</si>
  <si>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合計金額</t>
    <rPh sb="0" eb="2">
      <t>ゴウケイ</t>
    </rPh>
    <rPh sb="2" eb="4">
      <t>キンガク</t>
    </rPh>
    <phoneticPr fontId="2"/>
  </si>
  <si>
    <t>販売日</t>
    <rPh sb="0" eb="2">
      <t>ハンバイ</t>
    </rPh>
    <rPh sb="2" eb="3">
      <t>ビ</t>
    </rPh>
    <phoneticPr fontId="2"/>
  </si>
  <si>
    <t>STO-USB-32</t>
  </si>
  <si>
    <t>201304-02-0001</t>
    <phoneticPr fontId="2"/>
  </si>
  <si>
    <t>201304-03-0001</t>
    <phoneticPr fontId="2"/>
  </si>
  <si>
    <t>201304-04-0001</t>
    <phoneticPr fontId="2"/>
  </si>
  <si>
    <t>GMS-BK-1</t>
    <phoneticPr fontId="2"/>
  </si>
  <si>
    <t>201304-10-0003</t>
    <phoneticPr fontId="2"/>
  </si>
  <si>
    <t>201304-16-0002</t>
    <phoneticPr fontId="2"/>
  </si>
  <si>
    <t>201304-19-0001</t>
    <phoneticPr fontId="2"/>
  </si>
  <si>
    <t>201304-29-0002</t>
    <phoneticPr fontId="2"/>
  </si>
  <si>
    <t>201304-30-0001</t>
    <phoneticPr fontId="2"/>
  </si>
  <si>
    <t>製品情報</t>
    <rPh sb="0" eb="2">
      <t>セイヒン</t>
    </rPh>
    <rPh sb="2" eb="4">
      <t>ジョウホウ</t>
    </rPh>
    <phoneticPr fontId="2"/>
  </si>
  <si>
    <t>価格</t>
    <rPh sb="0" eb="2">
      <t>カカク</t>
    </rPh>
    <phoneticPr fontId="2"/>
  </si>
  <si>
    <t>WLAN-L-300</t>
    <phoneticPr fontId="2"/>
  </si>
  <si>
    <t>無線LAN ルーター</t>
    <rPh sb="0" eb="2">
      <t>ムセン</t>
    </rPh>
    <phoneticPr fontId="2"/>
  </si>
  <si>
    <t>WLAN-LM-150</t>
    <phoneticPr fontId="2"/>
  </si>
  <si>
    <t>無線LAN モバイルルーター</t>
    <rPh sb="0" eb="2">
      <t>ムセン</t>
    </rPh>
    <phoneticPr fontId="2"/>
  </si>
  <si>
    <t>HDD-500</t>
    <phoneticPr fontId="2"/>
  </si>
  <si>
    <t>ハードディスクドライブ 500GB</t>
    <phoneticPr fontId="2"/>
  </si>
  <si>
    <t>HDD-750</t>
    <phoneticPr fontId="2"/>
  </si>
  <si>
    <t>ハードディスクドライブ 750GB</t>
    <phoneticPr fontId="2"/>
  </si>
  <si>
    <t>HDD-1000</t>
    <phoneticPr fontId="2"/>
  </si>
  <si>
    <t>ハードディスクドライブ 1TB</t>
    <phoneticPr fontId="2"/>
  </si>
  <si>
    <t>HDD-2000</t>
    <phoneticPr fontId="2"/>
  </si>
  <si>
    <t>ハードディスクドライブ 2TB</t>
    <phoneticPr fontId="2"/>
  </si>
  <si>
    <t>NAS-1000</t>
    <phoneticPr fontId="2"/>
  </si>
  <si>
    <t>ハードディスクNAS 1TB</t>
    <phoneticPr fontId="2"/>
  </si>
  <si>
    <t>NAS-2000</t>
    <phoneticPr fontId="2"/>
  </si>
  <si>
    <t>ハードディスクNAS 2TB</t>
    <phoneticPr fontId="2"/>
  </si>
  <si>
    <t>USBメモリー 32GB</t>
    <phoneticPr fontId="2"/>
  </si>
  <si>
    <t>STO-USB-64</t>
    <phoneticPr fontId="2"/>
  </si>
  <si>
    <t>USBメモリー 64GB</t>
    <phoneticPr fontId="2"/>
  </si>
  <si>
    <t>STO-USB-128</t>
    <phoneticPr fontId="2"/>
  </si>
  <si>
    <t>USBメモリー 128GB</t>
    <phoneticPr fontId="2"/>
  </si>
  <si>
    <t>STO-SD-32</t>
    <phoneticPr fontId="2"/>
  </si>
  <si>
    <t>SDメモリーカード 32GB</t>
    <phoneticPr fontId="2"/>
  </si>
  <si>
    <t>STO-SD-64</t>
    <phoneticPr fontId="2"/>
  </si>
  <si>
    <t>SDメモリーカード 64GB</t>
    <phoneticPr fontId="2"/>
  </si>
  <si>
    <t>STO-SD-128</t>
    <phoneticPr fontId="2"/>
  </si>
  <si>
    <t>SDメモリーカード 128GB</t>
    <phoneticPr fontId="2"/>
  </si>
  <si>
    <t>MS-BK-1</t>
    <phoneticPr fontId="2"/>
  </si>
  <si>
    <t>マウス（黒）</t>
    <rPh sb="4" eb="5">
      <t>クロ</t>
    </rPh>
    <phoneticPr fontId="2"/>
  </si>
  <si>
    <t>MS-WH-1</t>
    <phoneticPr fontId="2"/>
  </si>
  <si>
    <t>マウス（白）</t>
    <rPh sb="4" eb="5">
      <t>シロ</t>
    </rPh>
    <phoneticPr fontId="2"/>
  </si>
  <si>
    <t>ゲーミングマウス（黒）</t>
    <rPh sb="9" eb="10">
      <t>クロ</t>
    </rPh>
    <phoneticPr fontId="2"/>
  </si>
  <si>
    <t>GMS-WH-1</t>
    <phoneticPr fontId="2"/>
  </si>
  <si>
    <t>ゲーミングマウス（白）</t>
    <rPh sb="9" eb="10">
      <t>シロ</t>
    </rPh>
    <phoneticPr fontId="2"/>
  </si>
  <si>
    <t>BMS-BK-1</t>
    <phoneticPr fontId="2"/>
  </si>
  <si>
    <t>Bluetoothマウス（黒）</t>
    <rPh sb="13" eb="14">
      <t>クロ</t>
    </rPh>
    <phoneticPr fontId="2"/>
  </si>
  <si>
    <t>BMS-WH-1</t>
    <phoneticPr fontId="2"/>
  </si>
  <si>
    <t>Bluetoothマウス（白）</t>
    <rPh sb="13" eb="14">
      <t>シロ</t>
    </rPh>
    <phoneticPr fontId="2"/>
  </si>
  <si>
    <t>KB-BK-109</t>
    <phoneticPr fontId="2"/>
  </si>
  <si>
    <t>キーボード（黒）</t>
    <rPh sb="6" eb="7">
      <t>クロ</t>
    </rPh>
    <phoneticPr fontId="2"/>
  </si>
  <si>
    <t>KB-WH-109</t>
    <phoneticPr fontId="2"/>
  </si>
  <si>
    <t>キーボード（白）</t>
    <rPh sb="6" eb="7">
      <t>シロ</t>
    </rPh>
    <phoneticPr fontId="2"/>
  </si>
  <si>
    <t>KB-BBK-109</t>
    <phoneticPr fontId="2"/>
  </si>
  <si>
    <t>Bluetoothキーボード（黒）</t>
    <rPh sb="15" eb="16">
      <t>クロ</t>
    </rPh>
    <phoneticPr fontId="2"/>
  </si>
  <si>
    <t>KB-BWH-109</t>
    <phoneticPr fontId="2"/>
  </si>
  <si>
    <t>Bluetoothキーボード（白）</t>
    <rPh sb="15" eb="16">
      <t>シロ</t>
    </rPh>
    <phoneticPr fontId="2"/>
  </si>
  <si>
    <t>カテゴリ</t>
    <phoneticPr fontId="1"/>
  </si>
  <si>
    <t>HDD</t>
    <phoneticPr fontId="1"/>
  </si>
  <si>
    <t>その他</t>
    <rPh sb="2" eb="3">
      <t>タ</t>
    </rPh>
    <phoneticPr fontId="1"/>
  </si>
  <si>
    <t>ストレージ</t>
    <phoneticPr fontId="1"/>
  </si>
  <si>
    <t>マウス</t>
    <phoneticPr fontId="1"/>
  </si>
  <si>
    <t>キーボード</t>
    <phoneticPr fontId="1"/>
  </si>
  <si>
    <t>4月-6月販売実績</t>
    <rPh sb="1" eb="2">
      <t>ガツ</t>
    </rPh>
    <rPh sb="4" eb="5">
      <t>ガツ</t>
    </rPh>
    <rPh sb="5" eb="9">
      <t>ハンバイジッセキ</t>
    </rPh>
    <phoneticPr fontId="1"/>
  </si>
  <si>
    <t>行ラベル</t>
  </si>
  <si>
    <t>合計 / 単価</t>
  </si>
  <si>
    <t>HDD</t>
  </si>
  <si>
    <t>キーボード</t>
  </si>
  <si>
    <t>ストレージ</t>
  </si>
  <si>
    <t>その他</t>
  </si>
  <si>
    <t>マウス</t>
  </si>
  <si>
    <t>総計</t>
  </si>
  <si>
    <t>列ラベル</t>
  </si>
  <si>
    <t>ハードディスクNAS 1TB</t>
  </si>
  <si>
    <t>ハードディスクNAS 2TB</t>
  </si>
  <si>
    <t>ハードディスクドライブ 1TB</t>
  </si>
  <si>
    <t>ハードディスクドライブ 2TB</t>
  </si>
  <si>
    <t>ハードディスクドライブ 500GB</t>
  </si>
  <si>
    <t>ハードディスクドライブ 750GB</t>
  </si>
  <si>
    <t>Bluetoothキーボード（黒）</t>
  </si>
  <si>
    <t>Bluetoothキーボード（白）</t>
  </si>
  <si>
    <t>キーボード（黒）</t>
  </si>
  <si>
    <t>キーボード（白）</t>
  </si>
  <si>
    <t>SDメモリーカード 128GB</t>
  </si>
  <si>
    <t>SDメモリーカード 32GB</t>
  </si>
  <si>
    <t>SDメモリーカード 64GB</t>
  </si>
  <si>
    <t>USBメモリー 128GB</t>
  </si>
  <si>
    <t>USBメモリー 32GB</t>
  </si>
  <si>
    <t>USBメモリー 64GB</t>
  </si>
  <si>
    <t>無線LAN モバイルルーター</t>
  </si>
  <si>
    <t>無線LAN ルーター</t>
  </si>
  <si>
    <t>Bluetoothマウス（黒）</t>
  </si>
  <si>
    <t>Bluetoothマウス（白）</t>
  </si>
  <si>
    <t>ゲーミングマウス（黒）</t>
  </si>
  <si>
    <t>ゲーミングマウス（白）</t>
  </si>
  <si>
    <t>マウス（黒）</t>
  </si>
  <si>
    <t>マウス（白）</t>
  </si>
  <si>
    <t>201304-01-0001</t>
    <phoneticPr fontId="2"/>
  </si>
  <si>
    <t>クイックストアカーボン株式会社</t>
    <rPh sb="11" eb="15">
      <t>カブシキガイシャ</t>
    </rPh>
    <phoneticPr fontId="1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</si>
  <si>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1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</si>
  <si>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1"/>
  </si>
  <si>
    <t>HDD-1000</t>
    <phoneticPr fontId="2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</si>
  <si>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1"/>
  </si>
  <si>
    <t>STO-USB-32</t>
    <phoneticPr fontId="1"/>
  </si>
  <si>
    <t>201304-04-0002</t>
    <phoneticPr fontId="2"/>
  </si>
  <si>
    <t>株式会社アセット山田トラスト</t>
    <rPh sb="0" eb="4">
      <t>カブシキガイシャ</t>
    </rPh>
    <rPh sb="8" eb="10">
      <t>ヤマダ</t>
    </rPh>
    <phoneticPr fontId="1"/>
  </si>
  <si>
    <t>STO-SD-128</t>
    <phoneticPr fontId="1"/>
  </si>
  <si>
    <t>201304-04-0003</t>
    <phoneticPr fontId="2"/>
  </si>
  <si>
    <t>有限会社イオン大日</t>
    <rPh sb="0" eb="4">
      <t>ユウゲンガイシャ</t>
    </rPh>
    <rPh sb="7" eb="9">
      <t>ダイニチ</t>
    </rPh>
    <phoneticPr fontId="1"/>
  </si>
  <si>
    <t>201304-04-0004</t>
    <phoneticPr fontId="2"/>
  </si>
  <si>
    <t>ジーマイヤーズコンサルタント株式会社</t>
    <rPh sb="14" eb="18">
      <t>カブシキガイシャ</t>
    </rPh>
    <phoneticPr fontId="1"/>
  </si>
  <si>
    <t>201304-04-0005</t>
    <phoneticPr fontId="2"/>
  </si>
  <si>
    <t>エア三城東洋株式会社</t>
    <rPh sb="2" eb="4">
      <t>ミシロ</t>
    </rPh>
    <rPh sb="4" eb="6">
      <t>トウヨウ</t>
    </rPh>
    <rPh sb="6" eb="10">
      <t>カブシキガイシャ</t>
    </rPh>
    <phoneticPr fontId="1"/>
  </si>
  <si>
    <t>STO-USB-64</t>
    <phoneticPr fontId="1"/>
  </si>
  <si>
    <t>201304-05-0001</t>
    <phoneticPr fontId="2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</si>
  <si>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1"/>
  </si>
  <si>
    <t>STO-USB-32</t>
    <phoneticPr fontId="1"/>
  </si>
  <si>
    <t>201304-08-0001</t>
    <phoneticPr fontId="2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</si>
  <si>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1"/>
  </si>
  <si>
    <t>201304-08-0002</t>
    <phoneticPr fontId="2"/>
  </si>
  <si>
    <t>株式会社設計ケアサービスエスイー</t>
    <rPh sb="0" eb="4">
      <t>カブシキガイシャ</t>
    </rPh>
    <rPh sb="4" eb="6">
      <t>セッケイ</t>
    </rPh>
    <phoneticPr fontId="1"/>
  </si>
  <si>
    <t>201304-09-0001</t>
    <phoneticPr fontId="2"/>
  </si>
  <si>
    <t>マテリアルインキホーム株式会社</t>
    <rPh sb="11" eb="15">
      <t>カブシキガイシャ</t>
    </rPh>
    <phoneticPr fontId="1"/>
  </si>
  <si>
    <t>201304-10-0001</t>
    <phoneticPr fontId="2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</si>
  <si>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1"/>
  </si>
  <si>
    <t>MS-WH-1</t>
    <phoneticPr fontId="2"/>
  </si>
  <si>
    <t>201304-10-0002</t>
    <phoneticPr fontId="2"/>
  </si>
  <si>
    <t>HDD-2000</t>
    <phoneticPr fontId="2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</si>
  <si>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1"/>
  </si>
  <si>
    <t>HDD-500</t>
    <phoneticPr fontId="2"/>
  </si>
  <si>
    <t>201304-11-0001</t>
    <phoneticPr fontId="2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</si>
  <si>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1"/>
  </si>
  <si>
    <t>STO-USB-32</t>
    <phoneticPr fontId="1"/>
  </si>
  <si>
    <t>201304-11-0002</t>
    <phoneticPr fontId="2"/>
  </si>
  <si>
    <t>サンエーヤマトジー株式会社</t>
    <rPh sb="9" eb="13">
      <t>カブシキガイシャ</t>
    </rPh>
    <phoneticPr fontId="1"/>
  </si>
  <si>
    <t>STO-SD-128</t>
    <phoneticPr fontId="1"/>
  </si>
  <si>
    <t>201304-12-0001</t>
    <phoneticPr fontId="2"/>
  </si>
  <si>
    <t>KB-WH-109</t>
    <phoneticPr fontId="2"/>
  </si>
  <si>
    <t>201304-15-0001</t>
    <phoneticPr fontId="2"/>
  </si>
  <si>
    <t>MS-BK-1</t>
    <phoneticPr fontId="2"/>
  </si>
  <si>
    <t>201304-15-0002</t>
    <phoneticPr fontId="2"/>
  </si>
  <si>
    <t>STO-SD-64</t>
    <phoneticPr fontId="1"/>
  </si>
  <si>
    <t>201304-16-0001</t>
    <phoneticPr fontId="2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</si>
  <si>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1"/>
  </si>
  <si>
    <t>日揮スバルゲームカード株式会社</t>
    <rPh sb="0" eb="2">
      <t>ニッキ</t>
    </rPh>
    <rPh sb="11" eb="15">
      <t>カブシキガイシャ</t>
    </rPh>
    <phoneticPr fontId="1"/>
  </si>
  <si>
    <t>KB-WH-109</t>
    <phoneticPr fontId="2"/>
  </si>
  <si>
    <t>201304-16-0003</t>
    <phoneticPr fontId="2"/>
  </si>
  <si>
    <t>セロ三城東北株式会社</t>
    <rPh sb="2" eb="4">
      <t>ミキ</t>
    </rPh>
    <rPh sb="4" eb="6">
      <t>トウホク</t>
    </rPh>
    <rPh sb="6" eb="10">
      <t>カブシキガイシャ</t>
    </rPh>
    <phoneticPr fontId="1"/>
  </si>
  <si>
    <t>201304-17-0001</t>
    <phoneticPr fontId="2"/>
  </si>
  <si>
    <t>201304-18-0001</t>
    <phoneticPr fontId="2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</si>
  <si>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1"/>
  </si>
  <si>
    <t>201304-22-0001</t>
    <phoneticPr fontId="2"/>
  </si>
  <si>
    <t>インターナショナル宇部ストア有限会社</t>
    <rPh sb="9" eb="11">
      <t>ウベ</t>
    </rPh>
    <rPh sb="14" eb="18">
      <t>ユウゲンガイシャ</t>
    </rPh>
    <phoneticPr fontId="1"/>
  </si>
  <si>
    <t>201304-23-0001</t>
    <phoneticPr fontId="2"/>
  </si>
  <si>
    <t>201304-23-0001</t>
    <phoneticPr fontId="2"/>
  </si>
  <si>
    <t>フェリークルーズプロダクツ株式会社</t>
    <rPh sb="13" eb="17">
      <t>カブシキガイシャ</t>
    </rPh>
    <phoneticPr fontId="1"/>
  </si>
  <si>
    <t>201304-24-0001</t>
    <phoneticPr fontId="2"/>
  </si>
  <si>
    <t>201304-25-0001</t>
    <phoneticPr fontId="2"/>
  </si>
  <si>
    <t>201304-25-0002</t>
    <phoneticPr fontId="2"/>
  </si>
  <si>
    <t>有限会社大丸土屋</t>
    <rPh sb="0" eb="4">
      <t>ユウゲンガイシャ</t>
    </rPh>
    <rPh sb="4" eb="6">
      <t>ダイマル</t>
    </rPh>
    <rPh sb="6" eb="8">
      <t>ツチヤ</t>
    </rPh>
    <phoneticPr fontId="1"/>
  </si>
  <si>
    <t>201304-25-0003</t>
    <phoneticPr fontId="2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</si>
  <si>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1"/>
  </si>
  <si>
    <t>STO-SD-64</t>
    <phoneticPr fontId="1"/>
  </si>
  <si>
    <t>201304-25-0004</t>
    <phoneticPr fontId="2"/>
  </si>
  <si>
    <t>MS-WH-1</t>
    <phoneticPr fontId="2"/>
  </si>
  <si>
    <t>201304-25-0005</t>
    <phoneticPr fontId="2"/>
  </si>
  <si>
    <t>ビジネステックアタカ株式会社</t>
    <rPh sb="10" eb="14">
      <t>カブシキガイシャ</t>
    </rPh>
    <phoneticPr fontId="1"/>
  </si>
  <si>
    <t>201304-26-0001</t>
    <phoneticPr fontId="2"/>
  </si>
  <si>
    <t>201304-29-0001</t>
    <phoneticPr fontId="2"/>
  </si>
  <si>
    <t>HDD-500</t>
    <phoneticPr fontId="2"/>
  </si>
  <si>
    <t>有限会社ジパング日商フーズ</t>
    <rPh sb="0" eb="4">
      <t>ユウゲンガイシャ</t>
    </rPh>
    <rPh sb="8" eb="10">
      <t>ニッショウ</t>
    </rPh>
    <phoneticPr fontId="1"/>
  </si>
  <si>
    <t>201304-29-0003</t>
    <phoneticPr fontId="2"/>
  </si>
  <si>
    <t>HDD-1000</t>
    <phoneticPr fontId="2"/>
  </si>
  <si>
    <t>STO-SD-32</t>
    <phoneticPr fontId="1"/>
  </si>
  <si>
    <t>201304-30-0002</t>
    <phoneticPr fontId="2"/>
  </si>
  <si>
    <t>KB-WH-109</t>
    <phoneticPr fontId="2"/>
  </si>
  <si>
    <t>201305-01-0001</t>
    <phoneticPr fontId="1"/>
  </si>
  <si>
    <t>STO-SD-32</t>
    <phoneticPr fontId="1"/>
  </si>
  <si>
    <t>201305-02-0001</t>
    <phoneticPr fontId="1"/>
  </si>
  <si>
    <t>NAS-2000</t>
    <phoneticPr fontId="1"/>
  </si>
  <si>
    <t>201305-03-0001</t>
    <phoneticPr fontId="1"/>
  </si>
  <si>
    <t>NAS-1000</t>
    <phoneticPr fontId="1"/>
  </si>
  <si>
    <t>201305-03-0002</t>
    <phoneticPr fontId="1"/>
  </si>
  <si>
    <t>HDD-1000</t>
    <phoneticPr fontId="1"/>
  </si>
  <si>
    <t>201305-03-0003</t>
    <phoneticPr fontId="1"/>
  </si>
  <si>
    <t>メディカルスガイワン株式会社</t>
    <rPh sb="10" eb="14">
      <t>カブシキガイシャ</t>
    </rPh>
    <phoneticPr fontId="1"/>
  </si>
  <si>
    <t>MS-WH-1</t>
    <phoneticPr fontId="1"/>
  </si>
  <si>
    <t>201305-07-0001</t>
    <phoneticPr fontId="1"/>
  </si>
  <si>
    <t>HDD-1000</t>
    <phoneticPr fontId="1"/>
  </si>
  <si>
    <t>201305-07-0002</t>
    <phoneticPr fontId="1"/>
  </si>
  <si>
    <t>BMS-WH-1</t>
    <phoneticPr fontId="1"/>
  </si>
  <si>
    <t>201305-07-0003</t>
    <phoneticPr fontId="1"/>
  </si>
  <si>
    <t>有限会社エヌティエルエムエス</t>
    <rPh sb="0" eb="4">
      <t>ユウゲンガイシャ</t>
    </rPh>
    <phoneticPr fontId="1"/>
  </si>
  <si>
    <t>GMS-BK-1</t>
    <phoneticPr fontId="1"/>
  </si>
  <si>
    <t>201305-08-0001</t>
    <phoneticPr fontId="1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</si>
  <si>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1"/>
  </si>
  <si>
    <t>201305-09-0001</t>
    <phoneticPr fontId="1"/>
  </si>
  <si>
    <t>201305-09-0002</t>
    <phoneticPr fontId="1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</si>
  <si>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1"/>
  </si>
  <si>
    <t>201305-10-0001</t>
    <phoneticPr fontId="1"/>
  </si>
  <si>
    <t>WLAN-L-300</t>
    <phoneticPr fontId="1"/>
  </si>
  <si>
    <t>201305-10-0002</t>
    <phoneticPr fontId="1"/>
  </si>
  <si>
    <t>201305-10-0003</t>
    <phoneticPr fontId="1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</si>
  <si>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1"/>
  </si>
  <si>
    <t>NAS-2000</t>
    <phoneticPr fontId="1"/>
  </si>
  <si>
    <t>201305-11-0001</t>
    <phoneticPr fontId="1"/>
  </si>
  <si>
    <t>STO-USB-128</t>
    <phoneticPr fontId="1"/>
  </si>
  <si>
    <t>201305-11-0002</t>
    <phoneticPr fontId="1"/>
  </si>
  <si>
    <t>NAS-2000</t>
    <phoneticPr fontId="1"/>
  </si>
  <si>
    <t>201305-11-0003</t>
    <phoneticPr fontId="1"/>
  </si>
  <si>
    <t>KB-BK-109</t>
    <phoneticPr fontId="1"/>
  </si>
  <si>
    <t>201305-11-0004</t>
    <phoneticPr fontId="1"/>
  </si>
  <si>
    <t>GMS-WH-1</t>
    <phoneticPr fontId="1"/>
  </si>
  <si>
    <t>201305-11-0005</t>
    <phoneticPr fontId="1"/>
  </si>
  <si>
    <t>201305-13-0001</t>
    <phoneticPr fontId="1"/>
  </si>
  <si>
    <t>STO-SD-128</t>
    <phoneticPr fontId="1"/>
  </si>
  <si>
    <t>201305-14-0001</t>
    <phoneticPr fontId="1"/>
  </si>
  <si>
    <t>有限会社アルファ興和バルブ</t>
    <rPh sb="0" eb="4">
      <t>ユウゲンガイシャ</t>
    </rPh>
    <rPh sb="8" eb="10">
      <t>コウワ</t>
    </rPh>
    <phoneticPr fontId="1"/>
  </si>
  <si>
    <t>KB-BWH-109</t>
    <phoneticPr fontId="1"/>
  </si>
  <si>
    <t>201305-14-0002</t>
    <phoneticPr fontId="1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</si>
  <si>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1"/>
  </si>
  <si>
    <t>HDD-2000</t>
    <phoneticPr fontId="1"/>
  </si>
  <si>
    <t>201305-17-0001</t>
    <phoneticPr fontId="1"/>
  </si>
  <si>
    <t>株式会社タンカーユナイテッド海運</t>
    <rPh sb="0" eb="4">
      <t>カブシキガイシャ</t>
    </rPh>
    <rPh sb="14" eb="16">
      <t>カイウン</t>
    </rPh>
    <phoneticPr fontId="1"/>
  </si>
  <si>
    <t>201305-17-0002</t>
    <phoneticPr fontId="1"/>
  </si>
  <si>
    <t>201305-18-0001</t>
    <phoneticPr fontId="1"/>
  </si>
  <si>
    <t>HDD-1000</t>
    <phoneticPr fontId="1"/>
  </si>
  <si>
    <t>201305-20-0001</t>
    <phoneticPr fontId="1"/>
  </si>
  <si>
    <t>201305-20-0002</t>
    <phoneticPr fontId="1"/>
  </si>
  <si>
    <t>HDD-500</t>
    <phoneticPr fontId="1"/>
  </si>
  <si>
    <t>201305-21-0001</t>
    <phoneticPr fontId="1"/>
  </si>
  <si>
    <t>HDD-750</t>
    <phoneticPr fontId="1"/>
  </si>
  <si>
    <t>201305-22-0001</t>
    <phoneticPr fontId="1"/>
  </si>
  <si>
    <t>201305-23-0001</t>
    <phoneticPr fontId="1"/>
  </si>
  <si>
    <t>WLAN-LM-150</t>
    <phoneticPr fontId="1"/>
  </si>
  <si>
    <t>201305-24-0001</t>
    <phoneticPr fontId="1"/>
  </si>
  <si>
    <t>HDD-2000</t>
    <phoneticPr fontId="1"/>
  </si>
  <si>
    <t>201305-24-0002</t>
    <phoneticPr fontId="1"/>
  </si>
  <si>
    <t>201305-24-0003</t>
    <phoneticPr fontId="1"/>
  </si>
  <si>
    <t>HDD-2000</t>
    <phoneticPr fontId="1"/>
  </si>
  <si>
    <t>201305-24-0004</t>
    <phoneticPr fontId="1"/>
  </si>
  <si>
    <t>有限会社大日本サービスディエム</t>
    <rPh sb="0" eb="4">
      <t>ユウゲンガイシャ</t>
    </rPh>
    <rPh sb="4" eb="7">
      <t>ダイニッポン</t>
    </rPh>
    <phoneticPr fontId="1"/>
  </si>
  <si>
    <t>201305-25-0001</t>
    <phoneticPr fontId="1"/>
  </si>
  <si>
    <t>201305-27-0001</t>
    <phoneticPr fontId="1"/>
  </si>
  <si>
    <t>株式会社東和ディエム富士</t>
    <rPh sb="0" eb="4">
      <t>カブシキガイシャ</t>
    </rPh>
    <rPh sb="4" eb="6">
      <t>トウワ</t>
    </rPh>
    <rPh sb="10" eb="12">
      <t>フジ</t>
    </rPh>
    <phoneticPr fontId="1"/>
  </si>
  <si>
    <t>STO-USB-128</t>
    <phoneticPr fontId="1"/>
  </si>
  <si>
    <t>201305-28-0001</t>
    <phoneticPr fontId="1"/>
  </si>
  <si>
    <t>BMS-BK-1</t>
    <phoneticPr fontId="1"/>
  </si>
  <si>
    <t>201305-28-0002</t>
    <phoneticPr fontId="1"/>
  </si>
  <si>
    <t>HDD-500</t>
    <phoneticPr fontId="1"/>
  </si>
  <si>
    <t>201305-29-0001</t>
    <phoneticPr fontId="1"/>
  </si>
  <si>
    <t>201305-30-0001</t>
    <phoneticPr fontId="1"/>
  </si>
  <si>
    <t>201305-30-0002</t>
    <phoneticPr fontId="1"/>
  </si>
  <si>
    <t>201306-01-0001</t>
    <phoneticPr fontId="1"/>
  </si>
  <si>
    <t>MS-BK-1</t>
    <phoneticPr fontId="1"/>
  </si>
  <si>
    <t>201306-01-0002</t>
    <phoneticPr fontId="1"/>
  </si>
  <si>
    <t>GMS-BK-1</t>
    <phoneticPr fontId="1"/>
  </si>
  <si>
    <t>201306-01-0003</t>
    <phoneticPr fontId="1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</si>
  <si>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1"/>
  </si>
  <si>
    <t>201306-04-0001</t>
    <phoneticPr fontId="1"/>
  </si>
  <si>
    <t>GMS-WH-1</t>
    <phoneticPr fontId="1"/>
  </si>
  <si>
    <t>201306-04-0002</t>
    <phoneticPr fontId="1"/>
  </si>
  <si>
    <t>201306-05-0001</t>
    <phoneticPr fontId="1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</si>
  <si>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1"/>
  </si>
  <si>
    <t>NAS-1000</t>
    <phoneticPr fontId="1"/>
  </si>
  <si>
    <t>201306-05-0002</t>
    <phoneticPr fontId="1"/>
  </si>
  <si>
    <t>201306-06-0001</t>
    <phoneticPr fontId="1"/>
  </si>
  <si>
    <t>201306-07-0001</t>
    <phoneticPr fontId="1"/>
  </si>
  <si>
    <t>201306-07-0002</t>
    <phoneticPr fontId="1"/>
  </si>
  <si>
    <t>201306-09-0001</t>
    <phoneticPr fontId="1"/>
  </si>
  <si>
    <t>201306-10-0001</t>
    <phoneticPr fontId="1"/>
  </si>
  <si>
    <t>BMS-WH-1</t>
    <phoneticPr fontId="1"/>
  </si>
  <si>
    <t>201306-10-0002</t>
    <phoneticPr fontId="1"/>
  </si>
  <si>
    <t>201306-10-0003</t>
    <phoneticPr fontId="1"/>
  </si>
  <si>
    <t>201306-11-0001</t>
    <phoneticPr fontId="1"/>
  </si>
  <si>
    <t>201306-11-0002</t>
    <phoneticPr fontId="1"/>
  </si>
  <si>
    <t>STO-SD-32</t>
    <phoneticPr fontId="1"/>
  </si>
  <si>
    <t>201306-11-0003</t>
    <phoneticPr fontId="1"/>
  </si>
  <si>
    <t>201306-13-0001</t>
    <phoneticPr fontId="1"/>
  </si>
  <si>
    <t>KB-BBK-109</t>
    <phoneticPr fontId="1"/>
  </si>
  <si>
    <t>201306-13-0002</t>
    <phoneticPr fontId="1"/>
  </si>
  <si>
    <t>STO-USB-64</t>
    <phoneticPr fontId="1"/>
  </si>
  <si>
    <t>201306-14-0001</t>
    <phoneticPr fontId="1"/>
  </si>
  <si>
    <t>201306-15-0001</t>
    <phoneticPr fontId="1"/>
  </si>
  <si>
    <t>201306-15-0002</t>
    <phoneticPr fontId="1"/>
  </si>
  <si>
    <t>KB-WH-109</t>
    <phoneticPr fontId="1"/>
  </si>
  <si>
    <t>201306-15-0003</t>
    <phoneticPr fontId="1"/>
  </si>
  <si>
    <t>201306-17-0001</t>
    <phoneticPr fontId="1"/>
  </si>
  <si>
    <t>201306-18-0001</t>
    <phoneticPr fontId="1"/>
  </si>
  <si>
    <t>201306-20-0001</t>
    <phoneticPr fontId="1"/>
  </si>
  <si>
    <t>201306-20-0002</t>
    <phoneticPr fontId="1"/>
  </si>
  <si>
    <t>STO-USB-32</t>
    <phoneticPr fontId="1"/>
  </si>
  <si>
    <t>201306-23-0001</t>
    <phoneticPr fontId="1"/>
  </si>
  <si>
    <t>201306-23-0002</t>
    <phoneticPr fontId="1"/>
  </si>
  <si>
    <t>STO-SD-128</t>
    <phoneticPr fontId="1"/>
  </si>
  <si>
    <t>201306-24-0001</t>
    <phoneticPr fontId="1"/>
  </si>
  <si>
    <t>201306-26-0001</t>
    <phoneticPr fontId="1"/>
  </si>
  <si>
    <t>201306-26-0002</t>
    <phoneticPr fontId="1"/>
  </si>
  <si>
    <t>201306-26-0003</t>
    <phoneticPr fontId="1"/>
  </si>
  <si>
    <t>201306-27-0001</t>
    <phoneticPr fontId="1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</si>
  <si>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1"/>
  </si>
  <si>
    <t>201306-27-0002</t>
    <phoneticPr fontId="1"/>
  </si>
  <si>
    <t>201306-27-0003</t>
    <phoneticPr fontId="1"/>
  </si>
  <si>
    <t>201306-27-0004</t>
    <phoneticPr fontId="1"/>
  </si>
  <si>
    <t>201306-28-0001</t>
    <phoneticPr fontId="1"/>
  </si>
  <si>
    <t>201306-29-0001</t>
    <phoneticPr fontId="1"/>
  </si>
  <si>
    <t>201306-29-0002</t>
    <phoneticPr fontId="1"/>
  </si>
  <si>
    <t>201306-29-0003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</si>
</sst>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\¥#,##0;[Red]&quot;¥-&quot;#,##0"/>
    <numFmt numFmtId="177" formatCode="yyyy/mm/dd"/>
    <numFmt numFmtId="178" formatCode="\¥#,##0;&quot;¥-&quot;#,##0"/>
    <numFmt numFmtId="179" formatCode="&quot;¥&quot;#,##0_);[Red]\(&quot;¥&quot;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11"/>
      <color rgb="FF000000"/>
      <name val="ＭＳ Ｐゴシック"/>
      <family val="3"/>
      <charset val="128"/>
    </font>
    <font>
      <sz val="18"/>
      <color rgb="FF44546A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3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176" fontId="0" fillId="0" borderId="1" xfId="1" applyNumberFormat="1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Font="1" applyBorder="1">
      <alignment vertical="center"/>
    </xf>
    <xf numFmtId="49" fontId="0" fillId="0" borderId="8" xfId="0" applyNumberFormat="1" applyFont="1" applyBorder="1">
      <alignment vertical="center"/>
    </xf>
    <xf numFmtId="176" fontId="0" fillId="0" borderId="8" xfId="1" applyNumberFormat="1" applyFont="1" applyFill="1" applyBorder="1" applyAlignment="1" applyProtection="1">
      <alignment vertical="center"/>
    </xf>
    <xf numFmtId="177" fontId="0" fillId="0" borderId="9" xfId="0" applyNumberFormat="1" applyBorder="1">
      <alignment vertical="center"/>
    </xf>
    <xf numFmtId="0" fontId="9" fillId="0" borderId="0" xfId="1" applyFont="1" applyFill="1" applyBorder="1" applyAlignment="1" applyProtection="1">
      <alignment vertical="center"/>
    </xf>
    <xf numFmtId="0" fontId="7" fillId="0" borderId="0" xfId="5">
      <alignment vertical="center"/>
    </xf>
    <xf numFmtId="178" fontId="7" fillId="0" borderId="0" xfId="5" applyNumberFormat="1">
      <alignment vertical="center"/>
    </xf>
    <xf numFmtId="0" fontId="10" fillId="3" borderId="1" xfId="1" applyFont="1" applyBorder="1" applyAlignment="1" applyProtection="1">
      <alignment horizontal="center" vertical="center"/>
    </xf>
    <xf numFmtId="178" fontId="10" fillId="3" borderId="1" xfId="1" applyNumberFormat="1" applyFont="1" applyBorder="1" applyAlignment="1" applyProtection="1">
      <alignment horizontal="center" vertical="center"/>
    </xf>
    <xf numFmtId="0" fontId="7" fillId="0" borderId="1" xfId="5" applyFont="1" applyBorder="1">
      <alignment vertical="center"/>
    </xf>
    <xf numFmtId="178" fontId="7" fillId="0" borderId="1" xfId="5" applyNumberFormat="1" applyBorder="1">
      <alignment vertical="center"/>
    </xf>
    <xf numFmtId="0" fontId="0" fillId="2" borderId="5" xfId="0" applyNumberFormat="1" applyFont="1" applyFill="1" applyBorder="1">
      <alignment vertical="center"/>
    </xf>
    <xf numFmtId="0" fontId="0" fillId="0" borderId="1" xfId="0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8" xfId="0" applyNumberFormat="1" applyFont="1" applyBorder="1">
      <alignment vertical="center"/>
    </xf>
    <xf numFmtId="0" fontId="0" fillId="0" borderId="0" xfId="0" applyNumberFormat="1">
      <alignment vertical="center"/>
    </xf>
    <xf numFmtId="179" fontId="0" fillId="0" borderId="1" xfId="0" applyNumberFormat="1" applyFont="1" applyBorder="1">
      <alignment vertical="center"/>
    </xf>
    <xf numFmtId="0" fontId="1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7" fontId="0" fillId="0" borderId="0" xfId="0" applyNumberFormat="1">
      <alignment vertical="center"/>
    </xf>
  </cellXfs>
  <cellStyles count="7">
    <cellStyle name="TableStyleLight1" xfId="1"/>
    <cellStyle name="TableStyleLight1 2" xfId="3"/>
    <cellStyle name="タイトル 2" xfId="2"/>
    <cellStyle name="ハイパーリンク 2" xfId="4"/>
    <cellStyle name="標準" xfId="0" builtinId="0"/>
    <cellStyle name="標準 2" xfId="5"/>
    <cellStyle name="標準 3" xfId="6"/>
  </cellStyles>
  <dxfs count="14">
    <dxf>
      <numFmt numFmtId="177" formatCode="yyyy/mm/dd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6" formatCode="\¥#,##0;[Red]&quot;¥-&quot;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9" formatCode="&quot;¥&quot;#,##0_);[Red]\(&quot;¥&quot;#,##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9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kup-ts" refreshedDate="41450.590530555557" createdVersion="5" refreshedVersion="5" minRefreshableVersion="3" recordCount="123">
  <cacheSource type="worksheet">
    <worksheetSource name="テーブル1"/>
  </cacheSource>
  <cacheFields count="10">
    <cacheField name="申込番号" numFmtId="0">
      <sharedItems/>
    </cacheField>
    <cacheField name="顧客番号" numFmtId="0">
      <sharedItems containsSemiMixedTypes="0" containsString="0" containsNumber="1" containsInteger="1" minValue="100500101" maxValue="100500140"/>
    </cacheField>
    <cacheField name="顧客名" numFmtId="0">
      <sharedItems/>
    </cacheField>
    <cacheField name="型番" numFmtId="0">
      <sharedItems/>
    </cacheField>
    <cacheField name="商品名" numFmtId="0">
      <sharedItems count="24">
        <s v="ハードディスクNAS 1TB"/>
        <s v="ハードディスクドライブ 750GB"/>
        <s v="ハードディスクドライブ 1TB"/>
        <s v="USBメモリー 32GB"/>
        <s v="SDメモリーカード 128GB"/>
        <s v="キーボード（黒）"/>
        <s v="ゲーミングマウス（黒）"/>
        <s v="USBメモリー 64GB"/>
        <s v="ハードディスクドライブ 500GB"/>
        <s v="キーボード（白）"/>
        <s v="マウス（白）"/>
        <s v="ハードディスクドライブ 2TB"/>
        <s v="マウス（黒）"/>
        <s v="SDメモリーカード 64GB"/>
        <s v="Bluetoothマウス（黒）"/>
        <s v="無線LAN モバイルルーター"/>
        <s v="SDメモリーカード 32GB"/>
        <s v="ハードディスクNAS 2TB"/>
        <s v="Bluetoothマウス（白）"/>
        <s v="無線LAN ルーター"/>
        <s v="USBメモリー 128GB"/>
        <s v="ゲーミングマウス（白）"/>
        <s v="Bluetoothキーボード（白）"/>
        <s v="Bluetoothキーボード（黒）"/>
      </sharedItems>
    </cacheField>
    <cacheField name="カテゴリ" numFmtId="0">
      <sharedItems count="5">
        <s v="HDD"/>
        <s v="ストレージ"/>
        <s v="キーボード"/>
        <s v="マウス"/>
        <s v="その他"/>
      </sharedItems>
    </cacheField>
    <cacheField name="単価" numFmtId="179">
      <sharedItems containsSemiMixedTypes="0" containsString="0" containsNumber="1" containsInteger="1" minValue="890" maxValue="27720"/>
    </cacheField>
    <cacheField name="個数" numFmtId="0">
      <sharedItems containsSemiMixedTypes="0" containsString="0" containsNumber="1" containsInteger="1" minValue="1" maxValue="10"/>
    </cacheField>
    <cacheField name="合計金額" numFmtId="176">
      <sharedItems containsSemiMixedTypes="0" containsString="0" containsNumber="1" containsInteger="1" minValue="2670" maxValue="277200"/>
    </cacheField>
    <cacheField name="販売日" numFmtId="177">
      <sharedItems containsSemiMixedTypes="0" containsNonDate="0" containsDate="1" containsString="0" minDate="2013-04-01T00:00:00" maxDate="2013-06-30T00:00:00" count="64">
        <d v="2013-04-01T00:00:00"/>
        <d v="2013-04-02T00:00:00"/>
        <d v="2013-04-03T00:00:00"/>
        <d v="2013-04-04T00:00:00"/>
        <d v="2013-04-05T00:00:00"/>
        <d v="2013-04-08T00:00:00"/>
        <d v="2013-04-09T00:00:00"/>
        <d v="2013-04-10T00:00:00"/>
        <d v="2013-04-11T00:00:00"/>
        <d v="2013-04-12T00:00:00"/>
        <d v="2013-04-15T00:00:00"/>
        <d v="2013-04-16T00:00:00"/>
        <d v="2013-04-17T00:00:00"/>
        <d v="2013-04-18T00:00:00"/>
        <d v="2013-04-19T00:00:00"/>
        <d v="2013-04-22T00:00:00"/>
        <d v="2013-04-23T00:00:00"/>
        <d v="2013-04-24T00:00:00"/>
        <d v="2013-04-25T00:00:00"/>
        <d v="2013-04-26T00:00:00"/>
        <d v="2013-04-29T00:00:00"/>
        <d v="2013-04-30T00:00:00"/>
        <d v="2013-05-01T00:00:00"/>
        <d v="2013-05-02T00:00:00"/>
        <d v="2013-05-03T00:00:00"/>
        <d v="2013-05-07T00:00:00"/>
        <d v="2013-05-08T00:00:00"/>
        <d v="2013-05-09T00:00:00"/>
        <d v="2013-05-10T00:00:00"/>
        <d v="2013-05-11T00:00:00"/>
        <d v="2013-05-13T00:00:00"/>
        <d v="2013-05-14T00:00:00"/>
        <d v="2013-05-17T00:00:00"/>
        <d v="2013-05-18T00:00:00"/>
        <d v="2013-05-20T00:00:00"/>
        <d v="2013-05-21T00:00:00"/>
        <d v="2013-05-22T00:00:00"/>
        <d v="2013-05-23T00:00:00"/>
        <d v="2013-05-24T00:00:00"/>
        <d v="2013-05-25T00:00:00"/>
        <d v="2013-05-27T00:00:00"/>
        <d v="2013-05-28T00:00:00"/>
        <d v="2013-05-29T00:00:00"/>
        <d v="2013-05-30T00:00:00"/>
        <d v="2013-06-01T00:00:00"/>
        <d v="2013-06-04T00:00:00"/>
        <d v="2013-06-05T00:00:00"/>
        <d v="2013-06-06T00:00:00"/>
        <d v="2013-06-07T00:00:00"/>
        <d v="2013-06-09T00:00:00"/>
        <d v="2013-06-10T00:00:00"/>
        <d v="2013-06-11T00:00:00"/>
        <d v="2013-06-13T00:00:00"/>
        <d v="2013-06-14T00:00:00"/>
        <d v="2013-06-15T00:00:00"/>
        <d v="2013-06-17T00:00:00"/>
        <d v="2013-06-18T00:00:00"/>
        <d v="2013-06-20T00:00:00"/>
        <d v="2013-06-23T00:00:00"/>
        <d v="2013-06-24T00:00:00"/>
        <d v="2013-06-26T00:00:00"/>
        <d v="2013-06-27T00:00:00"/>
        <d v="2013-06-28T00:00:00"/>
        <d v="2013-06-29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s v="201304-01-0001"/>
    <n v="100500107"/>
    <s v="クイックストアカーボン株式会社"/>
    <s v="NAS-1000"/>
    <x v="0"/>
    <x v="0"/>
    <n v="17640"/>
    <n v="9"/>
    <n v="158760"/>
    <x v="0"/>
  </r>
  <r>
    <s v="201304-02-0001"/>
    <n v="100500105"/>
    <s v="ソリューション化学工業バルブ株式会社"/>
    <s v="HDD-750"/>
    <x v="1"/>
    <x v="0"/>
    <n v="6480"/>
    <n v="1"/>
    <n v="6480"/>
    <x v="1"/>
  </r>
  <r>
    <s v="201304-03-0001"/>
    <n v="100500109"/>
    <s v="東海薬品工業株式会社"/>
    <s v="HDD-1000"/>
    <x v="2"/>
    <x v="0"/>
    <n v="15330"/>
    <n v="9"/>
    <n v="137970"/>
    <x v="2"/>
  </r>
  <r>
    <s v="201304-04-0001"/>
    <n v="100500102"/>
    <s v="化成ゴルフ京王有限会社"/>
    <s v="STO-USB-32"/>
    <x v="3"/>
    <x v="1"/>
    <n v="2100"/>
    <n v="5"/>
    <n v="10500"/>
    <x v="3"/>
  </r>
  <r>
    <s v="201304-04-0002"/>
    <n v="100500112"/>
    <s v="株式会社アセット山田トラスト"/>
    <s v="STO-SD-128"/>
    <x v="4"/>
    <x v="1"/>
    <n v="11000"/>
    <n v="5"/>
    <n v="55000"/>
    <x v="3"/>
  </r>
  <r>
    <s v="201304-04-0003"/>
    <n v="100500116"/>
    <s v="有限会社イオン大日"/>
    <s v="KB-BK-109"/>
    <x v="5"/>
    <x v="2"/>
    <n v="3780"/>
    <n v="10"/>
    <n v="37800"/>
    <x v="3"/>
  </r>
  <r>
    <s v="201304-04-0004"/>
    <n v="100500130"/>
    <s v="ジーマイヤーズコンサルタント株式会社"/>
    <s v="GMS-BK-1"/>
    <x v="6"/>
    <x v="3"/>
    <n v="4300"/>
    <n v="8"/>
    <n v="34400"/>
    <x v="3"/>
  </r>
  <r>
    <s v="201304-04-0005"/>
    <n v="100500140"/>
    <s v="エア三城東洋株式会社"/>
    <s v="STO-USB-64"/>
    <x v="7"/>
    <x v="1"/>
    <n v="3870"/>
    <n v="8"/>
    <n v="30960"/>
    <x v="3"/>
  </r>
  <r>
    <s v="201304-05-0001"/>
    <n v="100500139"/>
    <s v="株式会社三協プラント建設東和"/>
    <s v="STO-USB-32"/>
    <x v="3"/>
    <x v="1"/>
    <n v="2100"/>
    <n v="4"/>
    <n v="8400"/>
    <x v="4"/>
  </r>
  <r>
    <s v="201304-08-0001"/>
    <n v="100500132"/>
    <s v="イレブン情報アセット工業株式会社"/>
    <s v="HDD-500"/>
    <x v="8"/>
    <x v="0"/>
    <n v="4890"/>
    <n v="10"/>
    <n v="48900"/>
    <x v="5"/>
  </r>
  <r>
    <s v="201304-08-0002"/>
    <n v="100500124"/>
    <s v="株式会社設計ケアサービスエスイー"/>
    <s v="KB-WH-109"/>
    <x v="9"/>
    <x v="2"/>
    <n v="3780"/>
    <n v="8"/>
    <n v="30240"/>
    <x v="5"/>
  </r>
  <r>
    <s v="201304-09-0001"/>
    <n v="100500138"/>
    <s v="マテリアルインキホーム株式会社"/>
    <s v="KB-BK-109"/>
    <x v="5"/>
    <x v="2"/>
    <n v="3780"/>
    <n v="8"/>
    <n v="30240"/>
    <x v="6"/>
  </r>
  <r>
    <s v="201304-10-0001"/>
    <n v="100500125"/>
    <s v="有限会社テクニカ大丸協和"/>
    <s v="MS-WH-1"/>
    <x v="10"/>
    <x v="3"/>
    <n v="890"/>
    <n v="5"/>
    <n v="4450"/>
    <x v="7"/>
  </r>
  <r>
    <s v="201304-10-0002"/>
    <n v="100500109"/>
    <s v="東海薬品工業株式会社"/>
    <s v="HDD-2000"/>
    <x v="11"/>
    <x v="0"/>
    <n v="22050"/>
    <n v="10"/>
    <n v="220500"/>
    <x v="7"/>
  </r>
  <r>
    <s v="201304-10-0003"/>
    <n v="100500113"/>
    <s v="丸井ゴム工業三光株式会社"/>
    <s v="HDD-500"/>
    <x v="8"/>
    <x v="0"/>
    <n v="4890"/>
    <n v="2"/>
    <n v="9780"/>
    <x v="7"/>
  </r>
  <r>
    <s v="201304-11-0001"/>
    <n v="100500135"/>
    <s v="東和昭和西武株式会社"/>
    <s v="STO-USB-32"/>
    <x v="3"/>
    <x v="1"/>
    <n v="2100"/>
    <n v="8"/>
    <n v="16800"/>
    <x v="8"/>
  </r>
  <r>
    <s v="201304-11-0002"/>
    <n v="100500106"/>
    <s v="サンエーヤマトジー株式会社"/>
    <s v="STO-SD-128"/>
    <x v="4"/>
    <x v="1"/>
    <n v="11000"/>
    <n v="3"/>
    <n v="33000"/>
    <x v="8"/>
  </r>
  <r>
    <s v="201304-12-0001"/>
    <n v="100500112"/>
    <s v="株式会社アセット山田トラスト"/>
    <s v="KB-WH-109"/>
    <x v="9"/>
    <x v="2"/>
    <n v="3780"/>
    <n v="9"/>
    <n v="34020"/>
    <x v="9"/>
  </r>
  <r>
    <s v="201304-15-0001"/>
    <n v="100500130"/>
    <s v="ジーマイヤーズコンサルタント株式会社"/>
    <s v="MS-BK-1"/>
    <x v="12"/>
    <x v="3"/>
    <n v="890"/>
    <n v="7"/>
    <n v="6230"/>
    <x v="10"/>
  </r>
  <r>
    <s v="201304-15-0002"/>
    <n v="100500139"/>
    <s v="株式会社三協プラント建設東和"/>
    <s v="STO-SD-64"/>
    <x v="13"/>
    <x v="1"/>
    <n v="3990"/>
    <n v="9"/>
    <n v="35910"/>
    <x v="10"/>
  </r>
  <r>
    <s v="201304-16-0001"/>
    <n v="100500101"/>
    <s v="西東京信託銀行"/>
    <s v="STO-USB-32"/>
    <x v="3"/>
    <x v="1"/>
    <n v="2100"/>
    <n v="6"/>
    <n v="12600"/>
    <x v="11"/>
  </r>
  <r>
    <s v="201304-16-0002"/>
    <n v="100500120"/>
    <s v="日揮スバルゲームカード株式会社"/>
    <s v="KB-WH-109"/>
    <x v="9"/>
    <x v="2"/>
    <n v="3780"/>
    <n v="1"/>
    <n v="3780"/>
    <x v="11"/>
  </r>
  <r>
    <s v="201304-16-0003"/>
    <n v="100500118"/>
    <s v="セロ三城東北株式会社"/>
    <s v="KB-WH-109"/>
    <x v="9"/>
    <x v="2"/>
    <n v="3780"/>
    <n v="3"/>
    <n v="11340"/>
    <x v="11"/>
  </r>
  <r>
    <s v="201304-17-0001"/>
    <n v="100500113"/>
    <s v="丸井ゴム工業三光株式会社"/>
    <s v="BMS-BK-1"/>
    <x v="14"/>
    <x v="3"/>
    <n v="3440"/>
    <n v="1"/>
    <n v="3440"/>
    <x v="12"/>
  </r>
  <r>
    <s v="201304-18-0001"/>
    <n v="100500110"/>
    <s v="株式会社化学技建キリン"/>
    <s v="WLAN-LM-150"/>
    <x v="15"/>
    <x v="4"/>
    <n v="4480"/>
    <n v="2"/>
    <n v="8960"/>
    <x v="13"/>
  </r>
  <r>
    <s v="201304-19-0001"/>
    <n v="100500106"/>
    <s v="サンエーヤマトジー株式会社"/>
    <s v="KB-BK-109"/>
    <x v="5"/>
    <x v="2"/>
    <n v="3780"/>
    <n v="8"/>
    <n v="30240"/>
    <x v="14"/>
  </r>
  <r>
    <s v="201304-22-0001"/>
    <n v="100500119"/>
    <s v="インターナショナル宇部ストア有限会社"/>
    <s v="KB-BK-109"/>
    <x v="5"/>
    <x v="2"/>
    <n v="3780"/>
    <n v="2"/>
    <n v="7560"/>
    <x v="15"/>
  </r>
  <r>
    <s v="201304-23-0001"/>
    <n v="100500109"/>
    <s v="東海薬品工業株式会社"/>
    <s v="MS-BK-1"/>
    <x v="12"/>
    <x v="3"/>
    <n v="890"/>
    <n v="5"/>
    <n v="4450"/>
    <x v="16"/>
  </r>
  <r>
    <s v="201304-23-0001"/>
    <n v="100500128"/>
    <s v="フェリークルーズプロダクツ株式会社"/>
    <s v="HDD-500"/>
    <x v="8"/>
    <x v="0"/>
    <n v="4890"/>
    <n v="3"/>
    <n v="14670"/>
    <x v="16"/>
  </r>
  <r>
    <s v="201304-24-0001"/>
    <n v="100500112"/>
    <s v="株式会社アセット山田トラスト"/>
    <s v="KB-BK-109"/>
    <x v="5"/>
    <x v="2"/>
    <n v="3780"/>
    <n v="1"/>
    <n v="3780"/>
    <x v="17"/>
  </r>
  <r>
    <s v="201304-25-0001"/>
    <n v="100500112"/>
    <s v="株式会社アセット山田トラスト"/>
    <s v="MS-WH-1"/>
    <x v="10"/>
    <x v="3"/>
    <n v="890"/>
    <n v="5"/>
    <n v="4450"/>
    <x v="18"/>
  </r>
  <r>
    <s v="201304-25-0002"/>
    <n v="100500111"/>
    <s v="有限会社大丸土屋"/>
    <s v="WLAN-LM-150"/>
    <x v="15"/>
    <x v="4"/>
    <n v="4480"/>
    <n v="7"/>
    <n v="31360"/>
    <x v="18"/>
  </r>
  <r>
    <s v="201304-25-0003"/>
    <n v="100500108"/>
    <s v="大丸テック薬品株式会社"/>
    <s v="STO-SD-64"/>
    <x v="13"/>
    <x v="1"/>
    <n v="3990"/>
    <n v="2"/>
    <n v="7980"/>
    <x v="18"/>
  </r>
  <r>
    <s v="201304-25-0004"/>
    <n v="100500116"/>
    <s v="有限会社イオン大日"/>
    <s v="MS-WH-1"/>
    <x v="10"/>
    <x v="3"/>
    <n v="890"/>
    <n v="4"/>
    <n v="3560"/>
    <x v="18"/>
  </r>
  <r>
    <s v="201304-25-0005"/>
    <n v="100500117"/>
    <s v="ビジネステックアタカ株式会社"/>
    <s v="MS-BK-1"/>
    <x v="12"/>
    <x v="3"/>
    <n v="890"/>
    <n v="4"/>
    <n v="3560"/>
    <x v="18"/>
  </r>
  <r>
    <s v="201304-26-0001"/>
    <n v="100500130"/>
    <s v="ジーマイヤーズコンサルタント株式会社"/>
    <s v="MS-BK-1"/>
    <x v="12"/>
    <x v="3"/>
    <n v="890"/>
    <n v="9"/>
    <n v="8010"/>
    <x v="19"/>
  </r>
  <r>
    <s v="201304-29-0001"/>
    <n v="100500105"/>
    <s v="ソリューション化学工業バルブ株式会社"/>
    <s v="HDD-500"/>
    <x v="8"/>
    <x v="0"/>
    <n v="4890"/>
    <n v="2"/>
    <n v="9780"/>
    <x v="20"/>
  </r>
  <r>
    <s v="201304-29-0002"/>
    <n v="100500127"/>
    <s v="有限会社ジパング日商フーズ"/>
    <s v="KB-WH-109"/>
    <x v="9"/>
    <x v="2"/>
    <n v="3780"/>
    <n v="1"/>
    <n v="3780"/>
    <x v="20"/>
  </r>
  <r>
    <s v="201304-29-0003"/>
    <n v="100500109"/>
    <s v="東海薬品工業株式会社"/>
    <s v="HDD-1000"/>
    <x v="2"/>
    <x v="0"/>
    <n v="15330"/>
    <n v="2"/>
    <n v="30660"/>
    <x v="20"/>
  </r>
  <r>
    <s v="201304-30-0001"/>
    <n v="100500106"/>
    <s v="サンエーヤマトジー株式会社"/>
    <s v="STO-SD-32"/>
    <x v="16"/>
    <x v="1"/>
    <n v="2200"/>
    <n v="10"/>
    <n v="22000"/>
    <x v="21"/>
  </r>
  <r>
    <s v="201304-30-0002"/>
    <n v="100500120"/>
    <s v="日揮スバルゲームカード株式会社"/>
    <s v="KB-WH-109"/>
    <x v="9"/>
    <x v="2"/>
    <n v="3780"/>
    <n v="1"/>
    <n v="3780"/>
    <x v="21"/>
  </r>
  <r>
    <s v="201305-01-0001"/>
    <n v="100500120"/>
    <s v="日揮スバルゲームカード株式会社"/>
    <s v="STO-SD-32"/>
    <x v="16"/>
    <x v="1"/>
    <n v="2200"/>
    <n v="5"/>
    <n v="11000"/>
    <x v="22"/>
  </r>
  <r>
    <s v="201305-02-0001"/>
    <n v="100500106"/>
    <s v="サンエーヤマトジー株式会社"/>
    <s v="NAS-2000"/>
    <x v="17"/>
    <x v="0"/>
    <n v="27720"/>
    <n v="6"/>
    <n v="166320"/>
    <x v="23"/>
  </r>
  <r>
    <s v="201305-03-0001"/>
    <n v="100500101"/>
    <s v="西東京信託銀行"/>
    <s v="NAS-1000"/>
    <x v="0"/>
    <x v="0"/>
    <n v="17640"/>
    <n v="5"/>
    <n v="88200"/>
    <x v="24"/>
  </r>
  <r>
    <s v="201305-03-0002"/>
    <n v="100500111"/>
    <s v="有限会社大丸土屋"/>
    <s v="HDD-1000"/>
    <x v="2"/>
    <x v="0"/>
    <n v="15330"/>
    <n v="2"/>
    <n v="30660"/>
    <x v="24"/>
  </r>
  <r>
    <s v="201305-03-0003"/>
    <n v="100500121"/>
    <s v="メディカルスガイワン株式会社"/>
    <s v="MS-WH-1"/>
    <x v="10"/>
    <x v="3"/>
    <n v="890"/>
    <n v="9"/>
    <n v="8010"/>
    <x v="24"/>
  </r>
  <r>
    <s v="201305-07-0001"/>
    <n v="100500139"/>
    <s v="株式会社三協プラント建設東和"/>
    <s v="HDD-1000"/>
    <x v="2"/>
    <x v="0"/>
    <n v="15330"/>
    <n v="1"/>
    <n v="15330"/>
    <x v="25"/>
  </r>
  <r>
    <s v="201305-07-0002"/>
    <n v="100500128"/>
    <s v="フェリークルーズプロダクツ株式会社"/>
    <s v="BMS-WH-1"/>
    <x v="18"/>
    <x v="3"/>
    <n v="3440"/>
    <n v="2"/>
    <n v="6880"/>
    <x v="25"/>
  </r>
  <r>
    <s v="201305-07-0003"/>
    <n v="100500131"/>
    <s v="有限会社エヌティエルエムエス"/>
    <s v="GMS-BK-1"/>
    <x v="6"/>
    <x v="3"/>
    <n v="4300"/>
    <n v="3"/>
    <n v="12900"/>
    <x v="25"/>
  </r>
  <r>
    <s v="201305-08-0001"/>
    <n v="100500129"/>
    <s v="株式会社アイケイ技術開発カーボン"/>
    <s v="MS-WH-1"/>
    <x v="10"/>
    <x v="3"/>
    <n v="890"/>
    <n v="10"/>
    <n v="8900"/>
    <x v="26"/>
  </r>
  <r>
    <s v="201305-09-0001"/>
    <n v="100500111"/>
    <s v="有限会社大丸土屋"/>
    <s v="HDD-1000"/>
    <x v="2"/>
    <x v="0"/>
    <n v="15330"/>
    <n v="1"/>
    <n v="15330"/>
    <x v="27"/>
  </r>
  <r>
    <s v="201305-09-0002"/>
    <n v="100500133"/>
    <s v="ジャパン住宅研究所ピー株式会社"/>
    <s v="NAS-1000"/>
    <x v="0"/>
    <x v="0"/>
    <n v="17640"/>
    <n v="10"/>
    <n v="176400"/>
    <x v="27"/>
  </r>
  <r>
    <s v="201305-10-0001"/>
    <n v="100500129"/>
    <s v="株式会社アイケイ技術開発カーボン"/>
    <s v="WLAN-L-300"/>
    <x v="19"/>
    <x v="4"/>
    <n v="2480"/>
    <n v="9"/>
    <n v="22320"/>
    <x v="28"/>
  </r>
  <r>
    <s v="201305-10-0002"/>
    <n v="100500117"/>
    <s v="ビジネステックアタカ株式会社"/>
    <s v="WLAN-L-300"/>
    <x v="19"/>
    <x v="4"/>
    <n v="2480"/>
    <n v="3"/>
    <n v="7440"/>
    <x v="28"/>
  </r>
  <r>
    <s v="201305-10-0003"/>
    <n v="100500134"/>
    <s v="東洋ヘルスケアハルテック合資会社"/>
    <s v="NAS-2000"/>
    <x v="17"/>
    <x v="0"/>
    <n v="27720"/>
    <n v="6"/>
    <n v="166320"/>
    <x v="28"/>
  </r>
  <r>
    <s v="201305-11-0001"/>
    <n v="100500111"/>
    <s v="有限会社大丸土屋"/>
    <s v="STO-USB-128"/>
    <x v="20"/>
    <x v="1"/>
    <n v="7400"/>
    <n v="3"/>
    <n v="22200"/>
    <x v="29"/>
  </r>
  <r>
    <s v="201305-11-0002"/>
    <n v="100500127"/>
    <s v="有限会社ジパング日商フーズ"/>
    <s v="NAS-2000"/>
    <x v="17"/>
    <x v="0"/>
    <n v="27720"/>
    <n v="4"/>
    <n v="110880"/>
    <x v="29"/>
  </r>
  <r>
    <s v="201305-11-0003"/>
    <n v="100500133"/>
    <s v="ジャパン住宅研究所ピー株式会社"/>
    <s v="KB-BK-109"/>
    <x v="5"/>
    <x v="2"/>
    <n v="3780"/>
    <n v="10"/>
    <n v="37800"/>
    <x v="29"/>
  </r>
  <r>
    <s v="201305-11-0004"/>
    <n v="100500132"/>
    <s v="イレブン情報アセット工業株式会社"/>
    <s v="GMS-WH-1"/>
    <x v="21"/>
    <x v="3"/>
    <n v="4300"/>
    <n v="1"/>
    <n v="4300"/>
    <x v="29"/>
  </r>
  <r>
    <s v="201305-11-0005"/>
    <n v="100500106"/>
    <s v="サンエーヤマトジー株式会社"/>
    <s v="NAS-2000"/>
    <x v="17"/>
    <x v="0"/>
    <n v="27720"/>
    <n v="2"/>
    <n v="55440"/>
    <x v="29"/>
  </r>
  <r>
    <s v="201305-13-0001"/>
    <n v="100500117"/>
    <s v="ビジネステックアタカ株式会社"/>
    <s v="STO-SD-128"/>
    <x v="4"/>
    <x v="1"/>
    <n v="11000"/>
    <n v="10"/>
    <n v="110000"/>
    <x v="30"/>
  </r>
  <r>
    <s v="201305-14-0001"/>
    <n v="100500137"/>
    <s v="有限会社アルファ興和バルブ"/>
    <s v="KB-BWH-109"/>
    <x v="22"/>
    <x v="2"/>
    <n v="5200"/>
    <n v="3"/>
    <n v="15600"/>
    <x v="31"/>
  </r>
  <r>
    <s v="201305-14-0002"/>
    <n v="100500103"/>
    <s v="技術開発西日本ヘルスケア株式会社"/>
    <s v="HDD-2000"/>
    <x v="11"/>
    <x v="0"/>
    <n v="22050"/>
    <n v="6"/>
    <n v="132300"/>
    <x v="31"/>
  </r>
  <r>
    <s v="201305-17-0001"/>
    <n v="100500114"/>
    <s v="株式会社タンカーユナイテッド海運"/>
    <s v="KB-BWH-109"/>
    <x v="22"/>
    <x v="2"/>
    <n v="5200"/>
    <n v="4"/>
    <n v="20800"/>
    <x v="32"/>
  </r>
  <r>
    <s v="201305-17-0002"/>
    <n v="100500131"/>
    <s v="有限会社エヌティエルエムエス"/>
    <s v="GMS-BK-1"/>
    <x v="6"/>
    <x v="3"/>
    <n v="4300"/>
    <n v="1"/>
    <n v="4300"/>
    <x v="32"/>
  </r>
  <r>
    <s v="201305-18-0001"/>
    <n v="100500132"/>
    <s v="イレブン情報アセット工業株式会社"/>
    <s v="HDD-1000"/>
    <x v="2"/>
    <x v="0"/>
    <n v="15330"/>
    <n v="8"/>
    <n v="122640"/>
    <x v="33"/>
  </r>
  <r>
    <s v="201305-20-0001"/>
    <n v="100500139"/>
    <s v="株式会社三協プラント建設東和"/>
    <s v="KB-BWH-109"/>
    <x v="22"/>
    <x v="2"/>
    <n v="5200"/>
    <n v="8"/>
    <n v="41600"/>
    <x v="34"/>
  </r>
  <r>
    <s v="201305-20-0002"/>
    <n v="100500114"/>
    <s v="株式会社タンカーユナイテッド海運"/>
    <s v="HDD-500"/>
    <x v="8"/>
    <x v="0"/>
    <n v="4890"/>
    <n v="8"/>
    <n v="39120"/>
    <x v="34"/>
  </r>
  <r>
    <s v="201305-21-0001"/>
    <n v="100500125"/>
    <s v="有限会社テクニカ大丸協和"/>
    <s v="HDD-750"/>
    <x v="1"/>
    <x v="0"/>
    <n v="6480"/>
    <n v="3"/>
    <n v="19440"/>
    <x v="35"/>
  </r>
  <r>
    <s v="201305-22-0001"/>
    <n v="100500134"/>
    <s v="東洋ヘルスケアハルテック合資会社"/>
    <s v="STO-USB-128"/>
    <x v="20"/>
    <x v="1"/>
    <n v="7400"/>
    <n v="6"/>
    <n v="44400"/>
    <x v="36"/>
  </r>
  <r>
    <s v="201305-23-0001"/>
    <n v="100500130"/>
    <s v="ジーマイヤーズコンサルタント株式会社"/>
    <s v="WLAN-LM-150"/>
    <x v="15"/>
    <x v="4"/>
    <n v="4480"/>
    <n v="5"/>
    <n v="22400"/>
    <x v="37"/>
  </r>
  <r>
    <s v="201305-24-0001"/>
    <n v="100500112"/>
    <s v="株式会社アセット山田トラスト"/>
    <s v="HDD-2000"/>
    <x v="11"/>
    <x v="0"/>
    <n v="22050"/>
    <n v="9"/>
    <n v="198450"/>
    <x v="38"/>
  </r>
  <r>
    <s v="201305-24-0002"/>
    <n v="100500103"/>
    <s v="技術開発西日本ヘルスケア株式会社"/>
    <s v="STO-SD-128"/>
    <x v="4"/>
    <x v="1"/>
    <n v="11000"/>
    <n v="7"/>
    <n v="77000"/>
    <x v="38"/>
  </r>
  <r>
    <s v="201305-24-0003"/>
    <n v="100500129"/>
    <s v="株式会社アイケイ技術開発カーボン"/>
    <s v="HDD-2000"/>
    <x v="11"/>
    <x v="0"/>
    <n v="22050"/>
    <n v="6"/>
    <n v="132300"/>
    <x v="38"/>
  </r>
  <r>
    <s v="201305-24-0004"/>
    <n v="100500136"/>
    <s v="有限会社大日本サービスディエム"/>
    <s v="STO-USB-32"/>
    <x v="3"/>
    <x v="1"/>
    <n v="2100"/>
    <n v="7"/>
    <n v="14700"/>
    <x v="38"/>
  </r>
  <r>
    <s v="201305-25-0001"/>
    <n v="100500117"/>
    <s v="ビジネステックアタカ株式会社"/>
    <s v="KB-BWH-109"/>
    <x v="22"/>
    <x v="2"/>
    <n v="5200"/>
    <n v="9"/>
    <n v="46800"/>
    <x v="39"/>
  </r>
  <r>
    <s v="201305-27-0001"/>
    <n v="100500123"/>
    <s v="株式会社東和ディエム富士"/>
    <s v="STO-USB-128"/>
    <x v="20"/>
    <x v="1"/>
    <n v="7400"/>
    <n v="6"/>
    <n v="44400"/>
    <x v="40"/>
  </r>
  <r>
    <s v="201305-28-0001"/>
    <n v="100500123"/>
    <s v="株式会社東和ディエム富士"/>
    <s v="BMS-BK-1"/>
    <x v="14"/>
    <x v="3"/>
    <n v="3440"/>
    <n v="1"/>
    <n v="3440"/>
    <x v="41"/>
  </r>
  <r>
    <s v="201305-28-0002"/>
    <n v="100500108"/>
    <s v="大丸テック薬品株式会社"/>
    <s v="HDD-500"/>
    <x v="8"/>
    <x v="0"/>
    <n v="4890"/>
    <n v="10"/>
    <n v="48900"/>
    <x v="41"/>
  </r>
  <r>
    <s v="201305-29-0001"/>
    <n v="100500134"/>
    <s v="東洋ヘルスケアハルテック合資会社"/>
    <s v="KB-BWH-109"/>
    <x v="22"/>
    <x v="2"/>
    <n v="5200"/>
    <n v="4"/>
    <n v="20800"/>
    <x v="42"/>
  </r>
  <r>
    <s v="201305-30-0001"/>
    <n v="100500120"/>
    <s v="日揮スバルゲームカード株式会社"/>
    <s v="BMS-BK-1"/>
    <x v="14"/>
    <x v="3"/>
    <n v="3440"/>
    <n v="8"/>
    <n v="27520"/>
    <x v="43"/>
  </r>
  <r>
    <s v="201305-30-0002"/>
    <n v="100500138"/>
    <s v="マテリアルインキホーム株式会社"/>
    <s v="STO-USB-128"/>
    <x v="20"/>
    <x v="1"/>
    <n v="7400"/>
    <n v="4"/>
    <n v="29600"/>
    <x v="43"/>
  </r>
  <r>
    <s v="201306-01-0001"/>
    <n v="100500139"/>
    <s v="株式会社三協プラント建設東和"/>
    <s v="MS-BK-1"/>
    <x v="12"/>
    <x v="3"/>
    <n v="890"/>
    <n v="10"/>
    <n v="8900"/>
    <x v="44"/>
  </r>
  <r>
    <s v="201306-01-0002"/>
    <n v="100500138"/>
    <s v="マテリアルインキホーム株式会社"/>
    <s v="GMS-BK-1"/>
    <x v="6"/>
    <x v="3"/>
    <n v="4300"/>
    <n v="3"/>
    <n v="12900"/>
    <x v="44"/>
  </r>
  <r>
    <s v="201306-01-0003"/>
    <n v="100500122"/>
    <s v="環境シイ日本株式会社"/>
    <s v="HDD-2000"/>
    <x v="11"/>
    <x v="0"/>
    <n v="22050"/>
    <n v="9"/>
    <n v="198450"/>
    <x v="44"/>
  </r>
  <r>
    <s v="201306-04-0001"/>
    <n v="100500123"/>
    <s v="株式会社東和ディエム富士"/>
    <s v="GMS-WH-1"/>
    <x v="21"/>
    <x v="3"/>
    <n v="4300"/>
    <n v="9"/>
    <n v="38700"/>
    <x v="45"/>
  </r>
  <r>
    <s v="201306-04-0002"/>
    <n v="100500124"/>
    <s v="株式会社設計ケアサービスエスイー"/>
    <s v="HDD-750"/>
    <x v="1"/>
    <x v="0"/>
    <n v="6480"/>
    <n v="10"/>
    <n v="64800"/>
    <x v="45"/>
  </r>
  <r>
    <s v="201306-05-0001"/>
    <n v="100500126"/>
    <s v="エヌ第一三共建材有限会社"/>
    <s v="NAS-1000"/>
    <x v="0"/>
    <x v="0"/>
    <n v="17640"/>
    <n v="7"/>
    <n v="123480"/>
    <x v="46"/>
  </r>
  <r>
    <s v="201306-05-0002"/>
    <n v="100500129"/>
    <s v="株式会社アイケイ技術開発カーボン"/>
    <s v="STO-USB-128"/>
    <x v="20"/>
    <x v="1"/>
    <n v="7400"/>
    <n v="5"/>
    <n v="37000"/>
    <x v="46"/>
  </r>
  <r>
    <s v="201306-06-0001"/>
    <n v="100500105"/>
    <s v="ソリューション化学工業バルブ株式会社"/>
    <s v="HDD-2000"/>
    <x v="11"/>
    <x v="0"/>
    <n v="22050"/>
    <n v="3"/>
    <n v="66150"/>
    <x v="47"/>
  </r>
  <r>
    <s v="201306-07-0001"/>
    <n v="100500101"/>
    <s v="西東京信託銀行"/>
    <s v="HDD-1000"/>
    <x v="2"/>
    <x v="0"/>
    <n v="15330"/>
    <n v="7"/>
    <n v="107310"/>
    <x v="48"/>
  </r>
  <r>
    <s v="201306-07-0002"/>
    <n v="100500126"/>
    <s v="エヌ第一三共建材有限会社"/>
    <s v="NAS-2000"/>
    <x v="17"/>
    <x v="0"/>
    <n v="27720"/>
    <n v="1"/>
    <n v="27720"/>
    <x v="48"/>
  </r>
  <r>
    <s v="201306-09-0001"/>
    <n v="100500135"/>
    <s v="東和昭和西武株式会社"/>
    <s v="NAS-2000"/>
    <x v="17"/>
    <x v="0"/>
    <n v="27720"/>
    <n v="2"/>
    <n v="55440"/>
    <x v="49"/>
  </r>
  <r>
    <s v="201306-10-0001"/>
    <n v="100500116"/>
    <s v="有限会社イオン大日"/>
    <s v="BMS-WH-1"/>
    <x v="18"/>
    <x v="3"/>
    <n v="3440"/>
    <n v="9"/>
    <n v="30960"/>
    <x v="50"/>
  </r>
  <r>
    <s v="201306-10-0002"/>
    <n v="100500135"/>
    <s v="東和昭和西武株式会社"/>
    <s v="MS-BK-1"/>
    <x v="12"/>
    <x v="3"/>
    <n v="890"/>
    <n v="3"/>
    <n v="2670"/>
    <x v="50"/>
  </r>
  <r>
    <s v="201306-10-0003"/>
    <n v="100500121"/>
    <s v="メディカルスガイワン株式会社"/>
    <s v="MS-WH-1"/>
    <x v="10"/>
    <x v="3"/>
    <n v="890"/>
    <n v="8"/>
    <n v="7120"/>
    <x v="50"/>
  </r>
  <r>
    <s v="201306-11-0001"/>
    <n v="100500109"/>
    <s v="東海薬品工業株式会社"/>
    <s v="GMS-BK-1"/>
    <x v="6"/>
    <x v="3"/>
    <n v="4300"/>
    <n v="4"/>
    <n v="17200"/>
    <x v="51"/>
  </r>
  <r>
    <s v="201306-11-0002"/>
    <n v="100500138"/>
    <s v="マテリアルインキホーム株式会社"/>
    <s v="STO-SD-32"/>
    <x v="16"/>
    <x v="1"/>
    <n v="2200"/>
    <n v="7"/>
    <n v="15400"/>
    <x v="51"/>
  </r>
  <r>
    <s v="201306-11-0003"/>
    <n v="100500118"/>
    <s v="セロ三城東北株式会社"/>
    <s v="GMS-BK-1"/>
    <x v="6"/>
    <x v="3"/>
    <n v="4300"/>
    <n v="9"/>
    <n v="38700"/>
    <x v="51"/>
  </r>
  <r>
    <s v="201306-13-0001"/>
    <n v="100500135"/>
    <s v="東和昭和西武株式会社"/>
    <s v="KB-BBK-109"/>
    <x v="23"/>
    <x v="2"/>
    <n v="5200"/>
    <n v="10"/>
    <n v="52000"/>
    <x v="52"/>
  </r>
  <r>
    <s v="201306-13-0002"/>
    <n v="100500122"/>
    <s v="環境シイ日本株式会社"/>
    <s v="STO-USB-64"/>
    <x v="7"/>
    <x v="1"/>
    <n v="3870"/>
    <n v="2"/>
    <n v="7740"/>
    <x v="52"/>
  </r>
  <r>
    <s v="201306-14-0001"/>
    <n v="100500120"/>
    <s v="日揮スバルゲームカード株式会社"/>
    <s v="STO-SD-32"/>
    <x v="16"/>
    <x v="1"/>
    <n v="2200"/>
    <n v="7"/>
    <n v="15400"/>
    <x v="53"/>
  </r>
  <r>
    <s v="201306-15-0001"/>
    <n v="100500114"/>
    <s v="株式会社タンカーユナイテッド海運"/>
    <s v="HDD-1000"/>
    <x v="2"/>
    <x v="0"/>
    <n v="15330"/>
    <n v="10"/>
    <n v="153300"/>
    <x v="54"/>
  </r>
  <r>
    <s v="201306-15-0002"/>
    <n v="100500119"/>
    <s v="インターナショナル宇部ストア有限会社"/>
    <s v="KB-WH-109"/>
    <x v="9"/>
    <x v="2"/>
    <n v="3780"/>
    <n v="4"/>
    <n v="15120"/>
    <x v="54"/>
  </r>
  <r>
    <s v="201306-15-0003"/>
    <n v="100500124"/>
    <s v="株式会社設計ケアサービスエスイー"/>
    <s v="KB-BK-109"/>
    <x v="5"/>
    <x v="2"/>
    <n v="3780"/>
    <n v="1"/>
    <n v="3780"/>
    <x v="54"/>
  </r>
  <r>
    <s v="201306-17-0001"/>
    <n v="100500122"/>
    <s v="環境シイ日本株式会社"/>
    <s v="BMS-BK-1"/>
    <x v="14"/>
    <x v="3"/>
    <n v="3440"/>
    <n v="9"/>
    <n v="30960"/>
    <x v="55"/>
  </r>
  <r>
    <s v="201306-18-0001"/>
    <n v="100500117"/>
    <s v="ビジネステックアタカ株式会社"/>
    <s v="WLAN-LM-150"/>
    <x v="15"/>
    <x v="4"/>
    <n v="4480"/>
    <n v="3"/>
    <n v="13440"/>
    <x v="56"/>
  </r>
  <r>
    <s v="201306-20-0001"/>
    <n v="100500124"/>
    <s v="株式会社設計ケアサービスエスイー"/>
    <s v="WLAN-LM-150"/>
    <x v="15"/>
    <x v="4"/>
    <n v="4480"/>
    <n v="8"/>
    <n v="35840"/>
    <x v="57"/>
  </r>
  <r>
    <s v="201306-20-0002"/>
    <n v="100500130"/>
    <s v="ジーマイヤーズコンサルタント株式会社"/>
    <s v="STO-USB-32"/>
    <x v="3"/>
    <x v="1"/>
    <n v="2100"/>
    <n v="2"/>
    <n v="4200"/>
    <x v="57"/>
  </r>
  <r>
    <s v="201306-23-0001"/>
    <n v="100500109"/>
    <s v="東海薬品工業株式会社"/>
    <s v="HDD-750"/>
    <x v="1"/>
    <x v="0"/>
    <n v="6480"/>
    <n v="5"/>
    <n v="32400"/>
    <x v="58"/>
  </r>
  <r>
    <s v="201306-23-0002"/>
    <n v="100500109"/>
    <s v="東海薬品工業株式会社"/>
    <s v="STO-SD-128"/>
    <x v="4"/>
    <x v="1"/>
    <n v="11000"/>
    <n v="2"/>
    <n v="22000"/>
    <x v="58"/>
  </r>
  <r>
    <s v="201306-24-0001"/>
    <n v="100500113"/>
    <s v="丸井ゴム工業三光株式会社"/>
    <s v="NAS-1000"/>
    <x v="0"/>
    <x v="0"/>
    <n v="17640"/>
    <n v="9"/>
    <n v="158760"/>
    <x v="59"/>
  </r>
  <r>
    <s v="201306-26-0001"/>
    <n v="100500126"/>
    <s v="エヌ第一三共建材有限会社"/>
    <s v="KB-BK-109"/>
    <x v="5"/>
    <x v="2"/>
    <n v="3780"/>
    <n v="7"/>
    <n v="26460"/>
    <x v="60"/>
  </r>
  <r>
    <s v="201306-26-0002"/>
    <n v="100500102"/>
    <s v="化成ゴルフ京王有限会社"/>
    <s v="WLAN-L-300"/>
    <x v="19"/>
    <x v="4"/>
    <n v="2480"/>
    <n v="2"/>
    <n v="4960"/>
    <x v="60"/>
  </r>
  <r>
    <s v="201306-26-0003"/>
    <n v="100500103"/>
    <s v="技術開発西日本ヘルスケア株式会社"/>
    <s v="KB-WH-109"/>
    <x v="9"/>
    <x v="2"/>
    <n v="3780"/>
    <n v="10"/>
    <n v="37800"/>
    <x v="60"/>
  </r>
  <r>
    <s v="201306-27-0001"/>
    <n v="100500104"/>
    <s v="株式会社東京研究所チタン工業"/>
    <s v="STO-USB-128"/>
    <x v="20"/>
    <x v="1"/>
    <n v="7400"/>
    <n v="3"/>
    <n v="22200"/>
    <x v="61"/>
  </r>
  <r>
    <s v="201306-27-0002"/>
    <n v="100500110"/>
    <s v="株式会社化学技建キリン"/>
    <s v="HDD-750"/>
    <x v="1"/>
    <x v="0"/>
    <n v="6480"/>
    <n v="9"/>
    <n v="58320"/>
    <x v="61"/>
  </r>
  <r>
    <s v="201306-27-0003"/>
    <n v="100500112"/>
    <s v="株式会社アセット山田トラスト"/>
    <s v="STO-USB-64"/>
    <x v="7"/>
    <x v="1"/>
    <n v="3870"/>
    <n v="1"/>
    <n v="3870"/>
    <x v="61"/>
  </r>
  <r>
    <s v="201306-27-0004"/>
    <n v="100500136"/>
    <s v="有限会社大日本サービスディエム"/>
    <s v="STO-SD-128"/>
    <x v="4"/>
    <x v="1"/>
    <n v="11000"/>
    <n v="5"/>
    <n v="55000"/>
    <x v="61"/>
  </r>
  <r>
    <s v="201306-28-0001"/>
    <n v="100500122"/>
    <s v="環境シイ日本株式会社"/>
    <s v="GMS-WH-1"/>
    <x v="21"/>
    <x v="3"/>
    <n v="4300"/>
    <n v="7"/>
    <n v="30100"/>
    <x v="62"/>
  </r>
  <r>
    <s v="201306-29-0001"/>
    <n v="100500120"/>
    <s v="日揮スバルゲームカード株式会社"/>
    <s v="BMS-WH-1"/>
    <x v="18"/>
    <x v="3"/>
    <n v="3440"/>
    <n v="1"/>
    <n v="3440"/>
    <x v="63"/>
  </r>
  <r>
    <s v="201306-29-0002"/>
    <n v="100500131"/>
    <s v="有限会社エヌティエルエムエス"/>
    <s v="NAS-2000"/>
    <x v="17"/>
    <x v="0"/>
    <n v="27720"/>
    <n v="10"/>
    <n v="277200"/>
    <x v="63"/>
  </r>
  <r>
    <s v="201306-29-0003"/>
    <n v="100500108"/>
    <s v="大丸テック薬品株式会社"/>
    <s v="NAS-1000"/>
    <x v="0"/>
    <x v="0"/>
    <n v="17640"/>
    <n v="10"/>
    <n v="176400"/>
    <x v="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BN34" firstHeaderRow="1" firstDataRow="2" firstDataCol="1"/>
  <pivotFields count="10">
    <pivotField showAll="0"/>
    <pivotField showAll="0"/>
    <pivotField showAll="0"/>
    <pivotField showAll="0"/>
    <pivotField axis="axisRow" showAll="0">
      <items count="25">
        <item x="23"/>
        <item x="22"/>
        <item x="14"/>
        <item x="18"/>
        <item x="4"/>
        <item x="16"/>
        <item x="13"/>
        <item x="20"/>
        <item x="3"/>
        <item x="7"/>
        <item x="5"/>
        <item x="9"/>
        <item x="6"/>
        <item x="21"/>
        <item x="0"/>
        <item x="17"/>
        <item x="2"/>
        <item x="11"/>
        <item x="8"/>
        <item x="1"/>
        <item x="12"/>
        <item x="10"/>
        <item x="15"/>
        <item x="19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  <pivotField dataField="1" numFmtId="179" showAll="0"/>
    <pivotField showAll="0"/>
    <pivotField numFmtId="176" showAll="0"/>
    <pivotField axis="axisCol" numFmtId="177" showAll="0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t="default"/>
      </items>
    </pivotField>
  </pivotFields>
  <rowFields count="2">
    <field x="5"/>
    <field x="4"/>
  </rowFields>
  <rowItems count="30">
    <i>
      <x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/>
    </i>
    <i r="1">
      <x v="1"/>
    </i>
    <i r="1">
      <x v="10"/>
    </i>
    <i r="1">
      <x v="11"/>
    </i>
    <i>
      <x v="2"/>
    </i>
    <i r="1">
      <x v="4"/>
    </i>
    <i r="1">
      <x v="5"/>
    </i>
    <i r="1">
      <x v="6"/>
    </i>
    <i r="1">
      <x v="7"/>
    </i>
    <i r="1">
      <x v="8"/>
    </i>
    <i r="1">
      <x v="9"/>
    </i>
    <i>
      <x v="3"/>
    </i>
    <i r="1">
      <x v="22"/>
    </i>
    <i r="1">
      <x v="23"/>
    </i>
    <i>
      <x v="4"/>
    </i>
    <i r="1">
      <x v="2"/>
    </i>
    <i r="1">
      <x v="3"/>
    </i>
    <i r="1">
      <x v="12"/>
    </i>
    <i r="1">
      <x v="13"/>
    </i>
    <i r="1">
      <x v="20"/>
    </i>
    <i r="1">
      <x v="21"/>
    </i>
    <i t="grand">
      <x/>
    </i>
  </rowItems>
  <colFields count="1">
    <field x="9"/>
  </colFields>
  <colItems count="6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 t="grand">
      <x/>
    </i>
  </colItems>
  <dataFields count="1">
    <dataField name="合計 / 単価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3:J126" totalsRowShown="0" headerRowDxfId="13" headerRowBorderDxfId="12" tableBorderDxfId="11" totalsRowBorderDxfId="10">
  <autoFilter ref="A3:J126"/>
  <tableColumns count="10">
    <tableColumn id="1" name="申込番号" dataDxfId="9"/>
    <tableColumn id="2" name="顧客番号" dataDxfId="8"/>
    <tableColumn id="3" name="顧客名" dataDxfId="7"/>
    <tableColumn id="4" name="型番" dataDxfId="6"/>
    <tableColumn id="5" name="商品名" dataDxfId="5">
      <calculatedColumnFormula>VLOOKUP(テーブル1[[#This Row],[型番]],製品情報!$A$2:$D$26,2,FALSE)</calculatedColumnFormula>
    </tableColumn>
    <tableColumn id="10" name="カテゴリ" dataDxfId="4">
      <calculatedColumnFormula>VLOOKUP(テーブル1[[#This Row],[型番]],製品情報!$A$2:$D$26,3,FALSE)</calculatedColumnFormula>
    </tableColumn>
    <tableColumn id="6" name="単価" dataDxfId="3" dataCellStyle="TableStyleLight1">
      <calculatedColumnFormula>VLOOKUP(テーブル1[[#This Row],[型番]],製品情報!$A$2:$D$26,4,FALSE)</calculatedColumnFormula>
    </tableColumn>
    <tableColumn id="7" name="個数" dataDxfId="2"/>
    <tableColumn id="8" name="合計金額" dataDxfId="1" dataCellStyle="TableStyleLight1">
      <calculatedColumnFormula>G4*H4</calculatedColumnFormula>
    </tableColumn>
    <tableColumn id="9" name="販売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N34"/>
  <sheetViews>
    <sheetView tabSelected="1" workbookViewId="0"/>
  </sheetViews>
  <sheetFormatPr defaultRowHeight="13.5" x14ac:dyDescent="0.15"/>
  <cols>
    <col min="1" max="1" width="31.125" bestFit="1" customWidth="1"/>
    <col min="2" max="65" width="13.25" bestFit="1" customWidth="1"/>
    <col min="66" max="66" width="8.5" bestFit="1" customWidth="1"/>
  </cols>
  <sheetData>
    <row r="3" spans="1:66" x14ac:dyDescent="0.15">
      <c r="A3" s="30" t="s">
        <v>75</v>
      </c>
      <c r="B3" s="30" t="s">
        <v>82</v>
      </c>
    </row>
    <row r="4" spans="1:66" x14ac:dyDescent="0.15">
      <c r="A4" s="30" t="s">
        <v>74</v>
      </c>
      <c r="B4" s="33">
        <v>41365</v>
      </c>
      <c r="C4" s="33">
        <v>41366</v>
      </c>
      <c r="D4" s="33">
        <v>41367</v>
      </c>
      <c r="E4" s="33">
        <v>41368</v>
      </c>
      <c r="F4" s="33">
        <v>41369</v>
      </c>
      <c r="G4" s="33">
        <v>41372</v>
      </c>
      <c r="H4" s="33">
        <v>41373</v>
      </c>
      <c r="I4" s="33">
        <v>41374</v>
      </c>
      <c r="J4" s="33">
        <v>41375</v>
      </c>
      <c r="K4" s="33">
        <v>41376</v>
      </c>
      <c r="L4" s="33">
        <v>41379</v>
      </c>
      <c r="M4" s="33">
        <v>41380</v>
      </c>
      <c r="N4" s="33">
        <v>41381</v>
      </c>
      <c r="O4" s="33">
        <v>41382</v>
      </c>
      <c r="P4" s="33">
        <v>41383</v>
      </c>
      <c r="Q4" s="33">
        <v>41386</v>
      </c>
      <c r="R4" s="33">
        <v>41387</v>
      </c>
      <c r="S4" s="33">
        <v>41388</v>
      </c>
      <c r="T4" s="33">
        <v>41389</v>
      </c>
      <c r="U4" s="33">
        <v>41390</v>
      </c>
      <c r="V4" s="33">
        <v>41393</v>
      </c>
      <c r="W4" s="33">
        <v>41394</v>
      </c>
      <c r="X4" s="33">
        <v>41395</v>
      </c>
      <c r="Y4" s="33">
        <v>41396</v>
      </c>
      <c r="Z4" s="33">
        <v>41397</v>
      </c>
      <c r="AA4" s="33">
        <v>41401</v>
      </c>
      <c r="AB4" s="33">
        <v>41402</v>
      </c>
      <c r="AC4" s="33">
        <v>41403</v>
      </c>
      <c r="AD4" s="33">
        <v>41404</v>
      </c>
      <c r="AE4" s="33">
        <v>41405</v>
      </c>
      <c r="AF4" s="33">
        <v>41407</v>
      </c>
      <c r="AG4" s="33">
        <v>41408</v>
      </c>
      <c r="AH4" s="33">
        <v>41411</v>
      </c>
      <c r="AI4" s="33">
        <v>41412</v>
      </c>
      <c r="AJ4" s="33">
        <v>41414</v>
      </c>
      <c r="AK4" s="33">
        <v>41415</v>
      </c>
      <c r="AL4" s="33">
        <v>41416</v>
      </c>
      <c r="AM4" s="33">
        <v>41417</v>
      </c>
      <c r="AN4" s="33">
        <v>41418</v>
      </c>
      <c r="AO4" s="33">
        <v>41419</v>
      </c>
      <c r="AP4" s="33">
        <v>41421</v>
      </c>
      <c r="AQ4" s="33">
        <v>41422</v>
      </c>
      <c r="AR4" s="33">
        <v>41423</v>
      </c>
      <c r="AS4" s="33">
        <v>41424</v>
      </c>
      <c r="AT4" s="33">
        <v>41426</v>
      </c>
      <c r="AU4" s="33">
        <v>41429</v>
      </c>
      <c r="AV4" s="33">
        <v>41430</v>
      </c>
      <c r="AW4" s="33">
        <v>41431</v>
      </c>
      <c r="AX4" s="33">
        <v>41432</v>
      </c>
      <c r="AY4" s="33">
        <v>41434</v>
      </c>
      <c r="AZ4" s="33">
        <v>41435</v>
      </c>
      <c r="BA4" s="33">
        <v>41436</v>
      </c>
      <c r="BB4" s="33">
        <v>41438</v>
      </c>
      <c r="BC4" s="33">
        <v>41439</v>
      </c>
      <c r="BD4" s="33">
        <v>41440</v>
      </c>
      <c r="BE4" s="33">
        <v>41442</v>
      </c>
      <c r="BF4" s="33">
        <v>41443</v>
      </c>
      <c r="BG4" s="33">
        <v>41445</v>
      </c>
      <c r="BH4" s="33">
        <v>41448</v>
      </c>
      <c r="BI4" s="33">
        <v>41449</v>
      </c>
      <c r="BJ4" s="33">
        <v>41451</v>
      </c>
      <c r="BK4" s="33">
        <v>41452</v>
      </c>
      <c r="BL4" s="33">
        <v>41453</v>
      </c>
      <c r="BM4" s="33">
        <v>41454</v>
      </c>
      <c r="BN4" s="33" t="s">
        <v>81</v>
      </c>
    </row>
    <row r="5" spans="1:66" x14ac:dyDescent="0.15">
      <c r="A5" s="31" t="s">
        <v>76</v>
      </c>
      <c r="B5" s="27">
        <v>17640</v>
      </c>
      <c r="C5" s="27">
        <v>6480</v>
      </c>
      <c r="D5" s="27">
        <v>15330</v>
      </c>
      <c r="E5" s="27"/>
      <c r="F5" s="27"/>
      <c r="G5" s="27">
        <v>4890</v>
      </c>
      <c r="H5" s="27"/>
      <c r="I5" s="27">
        <v>26940</v>
      </c>
      <c r="J5" s="27"/>
      <c r="K5" s="27"/>
      <c r="L5" s="27"/>
      <c r="M5" s="27"/>
      <c r="N5" s="27"/>
      <c r="O5" s="27"/>
      <c r="P5" s="27"/>
      <c r="Q5" s="27"/>
      <c r="R5" s="27">
        <v>4890</v>
      </c>
      <c r="S5" s="27"/>
      <c r="T5" s="27"/>
      <c r="U5" s="27"/>
      <c r="V5" s="27">
        <v>20220</v>
      </c>
      <c r="W5" s="27"/>
      <c r="X5" s="27"/>
      <c r="Y5" s="27">
        <v>27720</v>
      </c>
      <c r="Z5" s="27">
        <v>32970</v>
      </c>
      <c r="AA5" s="27">
        <v>15330</v>
      </c>
      <c r="AB5" s="27"/>
      <c r="AC5" s="27">
        <v>32970</v>
      </c>
      <c r="AD5" s="27">
        <v>27720</v>
      </c>
      <c r="AE5" s="27">
        <v>55440</v>
      </c>
      <c r="AF5" s="27"/>
      <c r="AG5" s="27">
        <v>22050</v>
      </c>
      <c r="AH5" s="27"/>
      <c r="AI5" s="27">
        <v>15330</v>
      </c>
      <c r="AJ5" s="27">
        <v>4890</v>
      </c>
      <c r="AK5" s="27">
        <v>6480</v>
      </c>
      <c r="AL5" s="27"/>
      <c r="AM5" s="27"/>
      <c r="AN5" s="27">
        <v>44100</v>
      </c>
      <c r="AO5" s="27"/>
      <c r="AP5" s="27"/>
      <c r="AQ5" s="27">
        <v>4890</v>
      </c>
      <c r="AR5" s="27"/>
      <c r="AS5" s="27"/>
      <c r="AT5" s="27">
        <v>22050</v>
      </c>
      <c r="AU5" s="27">
        <v>6480</v>
      </c>
      <c r="AV5" s="27">
        <v>17640</v>
      </c>
      <c r="AW5" s="27">
        <v>22050</v>
      </c>
      <c r="AX5" s="27">
        <v>43050</v>
      </c>
      <c r="AY5" s="27">
        <v>27720</v>
      </c>
      <c r="AZ5" s="27"/>
      <c r="BA5" s="27"/>
      <c r="BB5" s="27"/>
      <c r="BC5" s="27"/>
      <c r="BD5" s="27">
        <v>15330</v>
      </c>
      <c r="BE5" s="27"/>
      <c r="BF5" s="27"/>
      <c r="BG5" s="27"/>
      <c r="BH5" s="27">
        <v>6480</v>
      </c>
      <c r="BI5" s="27">
        <v>17640</v>
      </c>
      <c r="BJ5" s="27"/>
      <c r="BK5" s="27">
        <v>6480</v>
      </c>
      <c r="BL5" s="27"/>
      <c r="BM5" s="27">
        <v>45360</v>
      </c>
      <c r="BN5" s="27">
        <v>616560</v>
      </c>
    </row>
    <row r="6" spans="1:66" x14ac:dyDescent="0.15">
      <c r="A6" s="32" t="s">
        <v>83</v>
      </c>
      <c r="B6" s="27">
        <v>17640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>
        <v>17640</v>
      </c>
      <c r="AA6" s="27"/>
      <c r="AB6" s="27"/>
      <c r="AC6" s="27">
        <v>17640</v>
      </c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>
        <v>17640</v>
      </c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>
        <v>17640</v>
      </c>
      <c r="BJ6" s="27"/>
      <c r="BK6" s="27"/>
      <c r="BL6" s="27"/>
      <c r="BM6" s="27">
        <v>17640</v>
      </c>
      <c r="BN6" s="27">
        <v>105840</v>
      </c>
    </row>
    <row r="7" spans="1:66" x14ac:dyDescent="0.15">
      <c r="A7" s="32" t="s">
        <v>84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>
        <v>27720</v>
      </c>
      <c r="Z7" s="27"/>
      <c r="AA7" s="27"/>
      <c r="AB7" s="27"/>
      <c r="AC7" s="27"/>
      <c r="AD7" s="27">
        <v>27720</v>
      </c>
      <c r="AE7" s="27">
        <v>55440</v>
      </c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>
        <v>27720</v>
      </c>
      <c r="AY7" s="27">
        <v>27720</v>
      </c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>
        <v>27720</v>
      </c>
      <c r="BN7" s="27">
        <v>194040</v>
      </c>
    </row>
    <row r="8" spans="1:66" x14ac:dyDescent="0.15">
      <c r="A8" s="32" t="s">
        <v>85</v>
      </c>
      <c r="B8" s="27"/>
      <c r="C8" s="27"/>
      <c r="D8" s="27">
        <v>15330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>
        <v>15330</v>
      </c>
      <c r="W8" s="27"/>
      <c r="X8" s="27"/>
      <c r="Y8" s="27"/>
      <c r="Z8" s="27">
        <v>15330</v>
      </c>
      <c r="AA8" s="27">
        <v>15330</v>
      </c>
      <c r="AB8" s="27"/>
      <c r="AC8" s="27">
        <v>15330</v>
      </c>
      <c r="AD8" s="27"/>
      <c r="AE8" s="27"/>
      <c r="AF8" s="27"/>
      <c r="AG8" s="27"/>
      <c r="AH8" s="27"/>
      <c r="AI8" s="27">
        <v>15330</v>
      </c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>
        <v>15330</v>
      </c>
      <c r="AY8" s="27"/>
      <c r="AZ8" s="27"/>
      <c r="BA8" s="27"/>
      <c r="BB8" s="27"/>
      <c r="BC8" s="27"/>
      <c r="BD8" s="27">
        <v>15330</v>
      </c>
      <c r="BE8" s="27"/>
      <c r="BF8" s="27"/>
      <c r="BG8" s="27"/>
      <c r="BH8" s="27"/>
      <c r="BI8" s="27"/>
      <c r="BJ8" s="27"/>
      <c r="BK8" s="27"/>
      <c r="BL8" s="27"/>
      <c r="BM8" s="27"/>
      <c r="BN8" s="27">
        <v>122640</v>
      </c>
    </row>
    <row r="9" spans="1:66" x14ac:dyDescent="0.15">
      <c r="A9" s="32" t="s">
        <v>86</v>
      </c>
      <c r="B9" s="27"/>
      <c r="C9" s="27"/>
      <c r="D9" s="27"/>
      <c r="E9" s="27"/>
      <c r="F9" s="27"/>
      <c r="G9" s="27"/>
      <c r="H9" s="27"/>
      <c r="I9" s="27">
        <v>22050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>
        <v>22050</v>
      </c>
      <c r="AH9" s="27"/>
      <c r="AI9" s="27"/>
      <c r="AJ9" s="27"/>
      <c r="AK9" s="27"/>
      <c r="AL9" s="27"/>
      <c r="AM9" s="27"/>
      <c r="AN9" s="27">
        <v>44100</v>
      </c>
      <c r="AO9" s="27"/>
      <c r="AP9" s="27"/>
      <c r="AQ9" s="27"/>
      <c r="AR9" s="27"/>
      <c r="AS9" s="27"/>
      <c r="AT9" s="27">
        <v>22050</v>
      </c>
      <c r="AU9" s="27"/>
      <c r="AV9" s="27"/>
      <c r="AW9" s="27">
        <v>22050</v>
      </c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>
        <v>132300</v>
      </c>
    </row>
    <row r="10" spans="1:66" x14ac:dyDescent="0.15">
      <c r="A10" s="32" t="s">
        <v>87</v>
      </c>
      <c r="B10" s="27"/>
      <c r="C10" s="27"/>
      <c r="D10" s="27"/>
      <c r="E10" s="27"/>
      <c r="F10" s="27"/>
      <c r="G10" s="27">
        <v>4890</v>
      </c>
      <c r="H10" s="27"/>
      <c r="I10" s="27">
        <v>4890</v>
      </c>
      <c r="J10" s="27"/>
      <c r="K10" s="27"/>
      <c r="L10" s="27"/>
      <c r="M10" s="27"/>
      <c r="N10" s="27"/>
      <c r="O10" s="27"/>
      <c r="P10" s="27"/>
      <c r="Q10" s="27"/>
      <c r="R10" s="27">
        <v>4890</v>
      </c>
      <c r="S10" s="27"/>
      <c r="T10" s="27"/>
      <c r="U10" s="27"/>
      <c r="V10" s="27">
        <v>4890</v>
      </c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>
        <v>4890</v>
      </c>
      <c r="AK10" s="27"/>
      <c r="AL10" s="27"/>
      <c r="AM10" s="27"/>
      <c r="AN10" s="27"/>
      <c r="AO10" s="27"/>
      <c r="AP10" s="27"/>
      <c r="AQ10" s="27">
        <v>4890</v>
      </c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>
        <v>29340</v>
      </c>
    </row>
    <row r="11" spans="1:66" x14ac:dyDescent="0.15">
      <c r="A11" s="32" t="s">
        <v>88</v>
      </c>
      <c r="B11" s="27"/>
      <c r="C11" s="27">
        <v>6480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>
        <v>6480</v>
      </c>
      <c r="AL11" s="27"/>
      <c r="AM11" s="27"/>
      <c r="AN11" s="27"/>
      <c r="AO11" s="27"/>
      <c r="AP11" s="27"/>
      <c r="AQ11" s="27"/>
      <c r="AR11" s="27"/>
      <c r="AS11" s="27"/>
      <c r="AT11" s="27"/>
      <c r="AU11" s="27">
        <v>6480</v>
      </c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>
        <v>6480</v>
      </c>
      <c r="BI11" s="27"/>
      <c r="BJ11" s="27"/>
      <c r="BK11" s="27">
        <v>6480</v>
      </c>
      <c r="BL11" s="27"/>
      <c r="BM11" s="27"/>
      <c r="BN11" s="27">
        <v>32400</v>
      </c>
    </row>
    <row r="12" spans="1:66" x14ac:dyDescent="0.15">
      <c r="A12" s="31" t="s">
        <v>77</v>
      </c>
      <c r="B12" s="27"/>
      <c r="C12" s="27"/>
      <c r="D12" s="27"/>
      <c r="E12" s="27">
        <v>3780</v>
      </c>
      <c r="F12" s="27"/>
      <c r="G12" s="27">
        <v>3780</v>
      </c>
      <c r="H12" s="27">
        <v>3780</v>
      </c>
      <c r="I12" s="27"/>
      <c r="J12" s="27"/>
      <c r="K12" s="27">
        <v>3780</v>
      </c>
      <c r="L12" s="27"/>
      <c r="M12" s="27">
        <v>7560</v>
      </c>
      <c r="N12" s="27"/>
      <c r="O12" s="27"/>
      <c r="P12" s="27">
        <v>3780</v>
      </c>
      <c r="Q12" s="27">
        <v>3780</v>
      </c>
      <c r="R12" s="27"/>
      <c r="S12" s="27">
        <v>3780</v>
      </c>
      <c r="T12" s="27"/>
      <c r="U12" s="27"/>
      <c r="V12" s="27">
        <v>3780</v>
      </c>
      <c r="W12" s="27">
        <v>3780</v>
      </c>
      <c r="X12" s="27"/>
      <c r="Y12" s="27"/>
      <c r="Z12" s="27"/>
      <c r="AA12" s="27"/>
      <c r="AB12" s="27"/>
      <c r="AC12" s="27"/>
      <c r="AD12" s="27"/>
      <c r="AE12" s="27">
        <v>3780</v>
      </c>
      <c r="AF12" s="27"/>
      <c r="AG12" s="27">
        <v>5200</v>
      </c>
      <c r="AH12" s="27">
        <v>5200</v>
      </c>
      <c r="AI12" s="27"/>
      <c r="AJ12" s="27">
        <v>5200</v>
      </c>
      <c r="AK12" s="27"/>
      <c r="AL12" s="27"/>
      <c r="AM12" s="27"/>
      <c r="AN12" s="27"/>
      <c r="AO12" s="27">
        <v>5200</v>
      </c>
      <c r="AP12" s="27"/>
      <c r="AQ12" s="27"/>
      <c r="AR12" s="27">
        <v>5200</v>
      </c>
      <c r="AS12" s="27"/>
      <c r="AT12" s="27"/>
      <c r="AU12" s="27"/>
      <c r="AV12" s="27"/>
      <c r="AW12" s="27"/>
      <c r="AX12" s="27"/>
      <c r="AY12" s="27"/>
      <c r="AZ12" s="27"/>
      <c r="BA12" s="27"/>
      <c r="BB12" s="27">
        <v>5200</v>
      </c>
      <c r="BC12" s="27"/>
      <c r="BD12" s="27">
        <v>7560</v>
      </c>
      <c r="BE12" s="27"/>
      <c r="BF12" s="27"/>
      <c r="BG12" s="27"/>
      <c r="BH12" s="27"/>
      <c r="BI12" s="27"/>
      <c r="BJ12" s="27">
        <v>7560</v>
      </c>
      <c r="BK12" s="27"/>
      <c r="BL12" s="27"/>
      <c r="BM12" s="27"/>
      <c r="BN12" s="27">
        <v>91680</v>
      </c>
    </row>
    <row r="13" spans="1:66" x14ac:dyDescent="0.15">
      <c r="A13" s="32" t="s">
        <v>89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>
        <v>5200</v>
      </c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>
        <v>5200</v>
      </c>
    </row>
    <row r="14" spans="1:66" x14ac:dyDescent="0.15">
      <c r="A14" s="32" t="s">
        <v>90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>
        <v>5200</v>
      </c>
      <c r="AH14" s="27">
        <v>5200</v>
      </c>
      <c r="AI14" s="27"/>
      <c r="AJ14" s="27">
        <v>5200</v>
      </c>
      <c r="AK14" s="27"/>
      <c r="AL14" s="27"/>
      <c r="AM14" s="27"/>
      <c r="AN14" s="27"/>
      <c r="AO14" s="27">
        <v>5200</v>
      </c>
      <c r="AP14" s="27"/>
      <c r="AQ14" s="27"/>
      <c r="AR14" s="27">
        <v>5200</v>
      </c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>
        <v>26000</v>
      </c>
    </row>
    <row r="15" spans="1:66" x14ac:dyDescent="0.15">
      <c r="A15" s="32" t="s">
        <v>91</v>
      </c>
      <c r="B15" s="27"/>
      <c r="C15" s="27"/>
      <c r="D15" s="27"/>
      <c r="E15" s="27">
        <v>3780</v>
      </c>
      <c r="F15" s="27"/>
      <c r="G15" s="27"/>
      <c r="H15" s="27">
        <v>3780</v>
      </c>
      <c r="I15" s="27"/>
      <c r="J15" s="27"/>
      <c r="K15" s="27"/>
      <c r="L15" s="27"/>
      <c r="M15" s="27"/>
      <c r="N15" s="27"/>
      <c r="O15" s="27"/>
      <c r="P15" s="27">
        <v>3780</v>
      </c>
      <c r="Q15" s="27">
        <v>3780</v>
      </c>
      <c r="R15" s="27"/>
      <c r="S15" s="27">
        <v>3780</v>
      </c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>
        <v>3780</v>
      </c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>
        <v>3780</v>
      </c>
      <c r="BE15" s="27"/>
      <c r="BF15" s="27"/>
      <c r="BG15" s="27"/>
      <c r="BH15" s="27"/>
      <c r="BI15" s="27"/>
      <c r="BJ15" s="27">
        <v>3780</v>
      </c>
      <c r="BK15" s="27"/>
      <c r="BL15" s="27"/>
      <c r="BM15" s="27"/>
      <c r="BN15" s="27">
        <v>30240</v>
      </c>
    </row>
    <row r="16" spans="1:66" x14ac:dyDescent="0.15">
      <c r="A16" s="32" t="s">
        <v>92</v>
      </c>
      <c r="B16" s="27"/>
      <c r="C16" s="27"/>
      <c r="D16" s="27"/>
      <c r="E16" s="27"/>
      <c r="F16" s="27"/>
      <c r="G16" s="27">
        <v>3780</v>
      </c>
      <c r="H16" s="27"/>
      <c r="I16" s="27"/>
      <c r="J16" s="27"/>
      <c r="K16" s="27">
        <v>3780</v>
      </c>
      <c r="L16" s="27"/>
      <c r="M16" s="27">
        <v>7560</v>
      </c>
      <c r="N16" s="27"/>
      <c r="O16" s="27"/>
      <c r="P16" s="27"/>
      <c r="Q16" s="27"/>
      <c r="R16" s="27"/>
      <c r="S16" s="27"/>
      <c r="T16" s="27"/>
      <c r="U16" s="27"/>
      <c r="V16" s="27">
        <v>3780</v>
      </c>
      <c r="W16" s="27">
        <v>3780</v>
      </c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>
        <v>3780</v>
      </c>
      <c r="BE16" s="27"/>
      <c r="BF16" s="27"/>
      <c r="BG16" s="27"/>
      <c r="BH16" s="27"/>
      <c r="BI16" s="27"/>
      <c r="BJ16" s="27">
        <v>3780</v>
      </c>
      <c r="BK16" s="27"/>
      <c r="BL16" s="27"/>
      <c r="BM16" s="27"/>
      <c r="BN16" s="27">
        <v>30240</v>
      </c>
    </row>
    <row r="17" spans="1:66" x14ac:dyDescent="0.15">
      <c r="A17" s="31" t="s">
        <v>78</v>
      </c>
      <c r="B17" s="27"/>
      <c r="C17" s="27"/>
      <c r="D17" s="27"/>
      <c r="E17" s="27">
        <v>16970</v>
      </c>
      <c r="F17" s="27">
        <v>2100</v>
      </c>
      <c r="G17" s="27"/>
      <c r="H17" s="27"/>
      <c r="I17" s="27"/>
      <c r="J17" s="27">
        <v>13100</v>
      </c>
      <c r="K17" s="27"/>
      <c r="L17" s="27">
        <v>3990</v>
      </c>
      <c r="M17" s="27">
        <v>2100</v>
      </c>
      <c r="N17" s="27"/>
      <c r="O17" s="27"/>
      <c r="P17" s="27"/>
      <c r="Q17" s="27"/>
      <c r="R17" s="27"/>
      <c r="S17" s="27"/>
      <c r="T17" s="27">
        <v>3990</v>
      </c>
      <c r="U17" s="27"/>
      <c r="V17" s="27"/>
      <c r="W17" s="27">
        <v>2200</v>
      </c>
      <c r="X17" s="27">
        <v>2200</v>
      </c>
      <c r="Y17" s="27"/>
      <c r="Z17" s="27"/>
      <c r="AA17" s="27"/>
      <c r="AB17" s="27"/>
      <c r="AC17" s="27"/>
      <c r="AD17" s="27"/>
      <c r="AE17" s="27">
        <v>7400</v>
      </c>
      <c r="AF17" s="27">
        <v>11000</v>
      </c>
      <c r="AG17" s="27"/>
      <c r="AH17" s="27"/>
      <c r="AI17" s="27"/>
      <c r="AJ17" s="27"/>
      <c r="AK17" s="27"/>
      <c r="AL17" s="27">
        <v>7400</v>
      </c>
      <c r="AM17" s="27"/>
      <c r="AN17" s="27">
        <v>13100</v>
      </c>
      <c r="AO17" s="27"/>
      <c r="AP17" s="27">
        <v>7400</v>
      </c>
      <c r="AQ17" s="27"/>
      <c r="AR17" s="27"/>
      <c r="AS17" s="27">
        <v>7400</v>
      </c>
      <c r="AT17" s="27"/>
      <c r="AU17" s="27"/>
      <c r="AV17" s="27">
        <v>7400</v>
      </c>
      <c r="AW17" s="27"/>
      <c r="AX17" s="27"/>
      <c r="AY17" s="27"/>
      <c r="AZ17" s="27"/>
      <c r="BA17" s="27">
        <v>2200</v>
      </c>
      <c r="BB17" s="27">
        <v>3870</v>
      </c>
      <c r="BC17" s="27">
        <v>2200</v>
      </c>
      <c r="BD17" s="27"/>
      <c r="BE17" s="27"/>
      <c r="BF17" s="27"/>
      <c r="BG17" s="27">
        <v>2100</v>
      </c>
      <c r="BH17" s="27">
        <v>11000</v>
      </c>
      <c r="BI17" s="27"/>
      <c r="BJ17" s="27"/>
      <c r="BK17" s="27">
        <v>22270</v>
      </c>
      <c r="BL17" s="27"/>
      <c r="BM17" s="27"/>
      <c r="BN17" s="27">
        <v>151390</v>
      </c>
    </row>
    <row r="18" spans="1:66" x14ac:dyDescent="0.15">
      <c r="A18" s="32" t="s">
        <v>93</v>
      </c>
      <c r="B18" s="27"/>
      <c r="C18" s="27"/>
      <c r="D18" s="27"/>
      <c r="E18" s="27">
        <v>11000</v>
      </c>
      <c r="F18" s="27"/>
      <c r="G18" s="27"/>
      <c r="H18" s="27"/>
      <c r="I18" s="27"/>
      <c r="J18" s="27">
        <v>11000</v>
      </c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>
        <v>11000</v>
      </c>
      <c r="AG18" s="27"/>
      <c r="AH18" s="27"/>
      <c r="AI18" s="27"/>
      <c r="AJ18" s="27"/>
      <c r="AK18" s="27"/>
      <c r="AL18" s="27"/>
      <c r="AM18" s="27"/>
      <c r="AN18" s="27">
        <v>11000</v>
      </c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>
        <v>11000</v>
      </c>
      <c r="BI18" s="27"/>
      <c r="BJ18" s="27"/>
      <c r="BK18" s="27">
        <v>11000</v>
      </c>
      <c r="BL18" s="27"/>
      <c r="BM18" s="27"/>
      <c r="BN18" s="27">
        <v>66000</v>
      </c>
    </row>
    <row r="19" spans="1:66" x14ac:dyDescent="0.15">
      <c r="A19" s="32" t="s">
        <v>94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>
        <v>2200</v>
      </c>
      <c r="X19" s="27">
        <v>2200</v>
      </c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>
        <v>2200</v>
      </c>
      <c r="BB19" s="27"/>
      <c r="BC19" s="27">
        <v>2200</v>
      </c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>
        <v>8800</v>
      </c>
    </row>
    <row r="20" spans="1:66" x14ac:dyDescent="0.15">
      <c r="A20" s="32" t="s">
        <v>95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>
        <v>3990</v>
      </c>
      <c r="M20" s="27"/>
      <c r="N20" s="27"/>
      <c r="O20" s="27"/>
      <c r="P20" s="27"/>
      <c r="Q20" s="27"/>
      <c r="R20" s="27"/>
      <c r="S20" s="27"/>
      <c r="T20" s="27">
        <v>3990</v>
      </c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>
        <v>7980</v>
      </c>
    </row>
    <row r="21" spans="1:66" x14ac:dyDescent="0.15">
      <c r="A21" s="32" t="s">
        <v>96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>
        <v>7400</v>
      </c>
      <c r="AF21" s="27"/>
      <c r="AG21" s="27"/>
      <c r="AH21" s="27"/>
      <c r="AI21" s="27"/>
      <c r="AJ21" s="27"/>
      <c r="AK21" s="27"/>
      <c r="AL21" s="27">
        <v>7400</v>
      </c>
      <c r="AM21" s="27"/>
      <c r="AN21" s="27"/>
      <c r="AO21" s="27"/>
      <c r="AP21" s="27">
        <v>7400</v>
      </c>
      <c r="AQ21" s="27"/>
      <c r="AR21" s="27"/>
      <c r="AS21" s="27">
        <v>7400</v>
      </c>
      <c r="AT21" s="27"/>
      <c r="AU21" s="27"/>
      <c r="AV21" s="27">
        <v>7400</v>
      </c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>
        <v>7400</v>
      </c>
      <c r="BL21" s="27"/>
      <c r="BM21" s="27"/>
      <c r="BN21" s="27">
        <v>44400</v>
      </c>
    </row>
    <row r="22" spans="1:66" x14ac:dyDescent="0.15">
      <c r="A22" s="32" t="s">
        <v>97</v>
      </c>
      <c r="B22" s="27"/>
      <c r="C22" s="27"/>
      <c r="D22" s="27"/>
      <c r="E22" s="27">
        <v>2100</v>
      </c>
      <c r="F22" s="27">
        <v>2100</v>
      </c>
      <c r="G22" s="27"/>
      <c r="H22" s="27"/>
      <c r="I22" s="27"/>
      <c r="J22" s="27">
        <v>2100</v>
      </c>
      <c r="K22" s="27"/>
      <c r="L22" s="27"/>
      <c r="M22" s="27">
        <v>2100</v>
      </c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>
        <v>2100</v>
      </c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>
        <v>2100</v>
      </c>
      <c r="BH22" s="27"/>
      <c r="BI22" s="27"/>
      <c r="BJ22" s="27"/>
      <c r="BK22" s="27"/>
      <c r="BL22" s="27"/>
      <c r="BM22" s="27"/>
      <c r="BN22" s="27">
        <v>12600</v>
      </c>
    </row>
    <row r="23" spans="1:66" x14ac:dyDescent="0.15">
      <c r="A23" s="32" t="s">
        <v>98</v>
      </c>
      <c r="B23" s="27"/>
      <c r="C23" s="27"/>
      <c r="D23" s="27"/>
      <c r="E23" s="27">
        <v>3870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>
        <v>3870</v>
      </c>
      <c r="BC23" s="27"/>
      <c r="BD23" s="27"/>
      <c r="BE23" s="27"/>
      <c r="BF23" s="27"/>
      <c r="BG23" s="27"/>
      <c r="BH23" s="27"/>
      <c r="BI23" s="27"/>
      <c r="BJ23" s="27"/>
      <c r="BK23" s="27">
        <v>3870</v>
      </c>
      <c r="BL23" s="27"/>
      <c r="BM23" s="27"/>
      <c r="BN23" s="27">
        <v>11610</v>
      </c>
    </row>
    <row r="24" spans="1:66" x14ac:dyDescent="0.15">
      <c r="A24" s="31" t="s">
        <v>79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>
        <v>4480</v>
      </c>
      <c r="P24" s="27"/>
      <c r="Q24" s="27"/>
      <c r="R24" s="27"/>
      <c r="S24" s="27"/>
      <c r="T24" s="27">
        <v>4480</v>
      </c>
      <c r="U24" s="27"/>
      <c r="V24" s="27"/>
      <c r="W24" s="27"/>
      <c r="X24" s="27"/>
      <c r="Y24" s="27"/>
      <c r="Z24" s="27"/>
      <c r="AA24" s="27"/>
      <c r="AB24" s="27"/>
      <c r="AC24" s="27"/>
      <c r="AD24" s="27">
        <v>4960</v>
      </c>
      <c r="AE24" s="27"/>
      <c r="AF24" s="27"/>
      <c r="AG24" s="27"/>
      <c r="AH24" s="27"/>
      <c r="AI24" s="27"/>
      <c r="AJ24" s="27"/>
      <c r="AK24" s="27"/>
      <c r="AL24" s="27"/>
      <c r="AM24" s="27">
        <v>4480</v>
      </c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>
        <v>4480</v>
      </c>
      <c r="BG24" s="27">
        <v>4480</v>
      </c>
      <c r="BH24" s="27"/>
      <c r="BI24" s="27"/>
      <c r="BJ24" s="27">
        <v>2480</v>
      </c>
      <c r="BK24" s="27"/>
      <c r="BL24" s="27"/>
      <c r="BM24" s="27"/>
      <c r="BN24" s="27">
        <v>29840</v>
      </c>
    </row>
    <row r="25" spans="1:66" x14ac:dyDescent="0.15">
      <c r="A25" s="32" t="s">
        <v>99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>
        <v>4480</v>
      </c>
      <c r="P25" s="27"/>
      <c r="Q25" s="27"/>
      <c r="R25" s="27"/>
      <c r="S25" s="27"/>
      <c r="T25" s="27">
        <v>4480</v>
      </c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>
        <v>4480</v>
      </c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>
        <v>4480</v>
      </c>
      <c r="BG25" s="27">
        <v>4480</v>
      </c>
      <c r="BH25" s="27"/>
      <c r="BI25" s="27"/>
      <c r="BJ25" s="27"/>
      <c r="BK25" s="27"/>
      <c r="BL25" s="27"/>
      <c r="BM25" s="27"/>
      <c r="BN25" s="27">
        <v>22400</v>
      </c>
    </row>
    <row r="26" spans="1:66" x14ac:dyDescent="0.15">
      <c r="A26" s="32" t="s">
        <v>100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>
        <v>4960</v>
      </c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>
        <v>2480</v>
      </c>
      <c r="BK26" s="27"/>
      <c r="BL26" s="27"/>
      <c r="BM26" s="27"/>
      <c r="BN26" s="27">
        <v>7440</v>
      </c>
    </row>
    <row r="27" spans="1:66" x14ac:dyDescent="0.15">
      <c r="A27" s="31" t="s">
        <v>80</v>
      </c>
      <c r="B27" s="27"/>
      <c r="C27" s="27"/>
      <c r="D27" s="27"/>
      <c r="E27" s="27">
        <v>4300</v>
      </c>
      <c r="F27" s="27"/>
      <c r="G27" s="27"/>
      <c r="H27" s="27"/>
      <c r="I27" s="27">
        <v>890</v>
      </c>
      <c r="J27" s="27"/>
      <c r="K27" s="27"/>
      <c r="L27" s="27">
        <v>890</v>
      </c>
      <c r="M27" s="27"/>
      <c r="N27" s="27">
        <v>3440</v>
      </c>
      <c r="O27" s="27"/>
      <c r="P27" s="27"/>
      <c r="Q27" s="27"/>
      <c r="R27" s="27">
        <v>890</v>
      </c>
      <c r="S27" s="27"/>
      <c r="T27" s="27">
        <v>2670</v>
      </c>
      <c r="U27" s="27">
        <v>890</v>
      </c>
      <c r="V27" s="27"/>
      <c r="W27" s="27"/>
      <c r="X27" s="27"/>
      <c r="Y27" s="27"/>
      <c r="Z27" s="27">
        <v>890</v>
      </c>
      <c r="AA27" s="27">
        <v>7740</v>
      </c>
      <c r="AB27" s="27">
        <v>890</v>
      </c>
      <c r="AC27" s="27"/>
      <c r="AD27" s="27"/>
      <c r="AE27" s="27">
        <v>4300</v>
      </c>
      <c r="AF27" s="27"/>
      <c r="AG27" s="27"/>
      <c r="AH27" s="27">
        <v>4300</v>
      </c>
      <c r="AI27" s="27"/>
      <c r="AJ27" s="27"/>
      <c r="AK27" s="27"/>
      <c r="AL27" s="27"/>
      <c r="AM27" s="27"/>
      <c r="AN27" s="27"/>
      <c r="AO27" s="27"/>
      <c r="AP27" s="27"/>
      <c r="AQ27" s="27">
        <v>3440</v>
      </c>
      <c r="AR27" s="27"/>
      <c r="AS27" s="27">
        <v>3440</v>
      </c>
      <c r="AT27" s="27">
        <v>5190</v>
      </c>
      <c r="AU27" s="27">
        <v>4300</v>
      </c>
      <c r="AV27" s="27"/>
      <c r="AW27" s="27"/>
      <c r="AX27" s="27"/>
      <c r="AY27" s="27"/>
      <c r="AZ27" s="27">
        <v>5220</v>
      </c>
      <c r="BA27" s="27">
        <v>8600</v>
      </c>
      <c r="BB27" s="27"/>
      <c r="BC27" s="27"/>
      <c r="BD27" s="27"/>
      <c r="BE27" s="27">
        <v>3440</v>
      </c>
      <c r="BF27" s="27"/>
      <c r="BG27" s="27"/>
      <c r="BH27" s="27"/>
      <c r="BI27" s="27"/>
      <c r="BJ27" s="27"/>
      <c r="BK27" s="27"/>
      <c r="BL27" s="27">
        <v>4300</v>
      </c>
      <c r="BM27" s="27">
        <v>3440</v>
      </c>
      <c r="BN27" s="27">
        <v>73460</v>
      </c>
    </row>
    <row r="28" spans="1:66" x14ac:dyDescent="0.15">
      <c r="A28" s="32" t="s">
        <v>101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>
        <v>3440</v>
      </c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>
        <v>3440</v>
      </c>
      <c r="AR28" s="27"/>
      <c r="AS28" s="27">
        <v>3440</v>
      </c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>
        <v>3440</v>
      </c>
      <c r="BF28" s="27"/>
      <c r="BG28" s="27"/>
      <c r="BH28" s="27"/>
      <c r="BI28" s="27"/>
      <c r="BJ28" s="27"/>
      <c r="BK28" s="27"/>
      <c r="BL28" s="27"/>
      <c r="BM28" s="27"/>
      <c r="BN28" s="27">
        <v>13760</v>
      </c>
    </row>
    <row r="29" spans="1:66" x14ac:dyDescent="0.15">
      <c r="A29" s="32" t="s">
        <v>102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>
        <v>3440</v>
      </c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>
        <v>3440</v>
      </c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>
        <v>3440</v>
      </c>
      <c r="BN29" s="27">
        <v>10320</v>
      </c>
    </row>
    <row r="30" spans="1:66" x14ac:dyDescent="0.15">
      <c r="A30" s="32" t="s">
        <v>103</v>
      </c>
      <c r="B30" s="27"/>
      <c r="C30" s="27"/>
      <c r="D30" s="27"/>
      <c r="E30" s="27">
        <v>4300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>
        <v>4300</v>
      </c>
      <c r="AB30" s="27"/>
      <c r="AC30" s="27"/>
      <c r="AD30" s="27"/>
      <c r="AE30" s="27"/>
      <c r="AF30" s="27"/>
      <c r="AG30" s="27"/>
      <c r="AH30" s="27">
        <v>4300</v>
      </c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>
        <v>4300</v>
      </c>
      <c r="AU30" s="27"/>
      <c r="AV30" s="27"/>
      <c r="AW30" s="27"/>
      <c r="AX30" s="27"/>
      <c r="AY30" s="27"/>
      <c r="AZ30" s="27"/>
      <c r="BA30" s="27">
        <v>8600</v>
      </c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>
        <v>25800</v>
      </c>
    </row>
    <row r="31" spans="1:66" x14ac:dyDescent="0.15">
      <c r="A31" s="32" t="s">
        <v>104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>
        <v>4300</v>
      </c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>
        <v>4300</v>
      </c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>
        <v>4300</v>
      </c>
      <c r="BM31" s="27"/>
      <c r="BN31" s="27">
        <v>12900</v>
      </c>
    </row>
    <row r="32" spans="1:66" x14ac:dyDescent="0.15">
      <c r="A32" s="32" t="s">
        <v>105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>
        <v>890</v>
      </c>
      <c r="M32" s="27"/>
      <c r="N32" s="27"/>
      <c r="O32" s="27"/>
      <c r="P32" s="27"/>
      <c r="Q32" s="27"/>
      <c r="R32" s="27">
        <v>890</v>
      </c>
      <c r="S32" s="27"/>
      <c r="T32" s="27">
        <v>890</v>
      </c>
      <c r="U32" s="27">
        <v>890</v>
      </c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>
        <v>890</v>
      </c>
      <c r="AU32" s="27"/>
      <c r="AV32" s="27"/>
      <c r="AW32" s="27"/>
      <c r="AX32" s="27"/>
      <c r="AY32" s="27"/>
      <c r="AZ32" s="27">
        <v>890</v>
      </c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>
        <v>5340</v>
      </c>
    </row>
    <row r="33" spans="1:66" x14ac:dyDescent="0.15">
      <c r="A33" s="32" t="s">
        <v>106</v>
      </c>
      <c r="B33" s="27"/>
      <c r="C33" s="27"/>
      <c r="D33" s="27"/>
      <c r="E33" s="27"/>
      <c r="F33" s="27"/>
      <c r="G33" s="27"/>
      <c r="H33" s="27"/>
      <c r="I33" s="27">
        <v>890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>
        <v>1780</v>
      </c>
      <c r="U33" s="27"/>
      <c r="V33" s="27"/>
      <c r="W33" s="27"/>
      <c r="X33" s="27"/>
      <c r="Y33" s="27"/>
      <c r="Z33" s="27">
        <v>890</v>
      </c>
      <c r="AA33" s="27"/>
      <c r="AB33" s="27">
        <v>890</v>
      </c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>
        <v>890</v>
      </c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>
        <v>5340</v>
      </c>
    </row>
    <row r="34" spans="1:66" x14ac:dyDescent="0.15">
      <c r="A34" s="31" t="s">
        <v>81</v>
      </c>
      <c r="B34" s="27">
        <v>17640</v>
      </c>
      <c r="C34" s="27">
        <v>6480</v>
      </c>
      <c r="D34" s="27">
        <v>15330</v>
      </c>
      <c r="E34" s="27">
        <v>25050</v>
      </c>
      <c r="F34" s="27">
        <v>2100</v>
      </c>
      <c r="G34" s="27">
        <v>8670</v>
      </c>
      <c r="H34" s="27">
        <v>3780</v>
      </c>
      <c r="I34" s="27">
        <v>27830</v>
      </c>
      <c r="J34" s="27">
        <v>13100</v>
      </c>
      <c r="K34" s="27">
        <v>3780</v>
      </c>
      <c r="L34" s="27">
        <v>4880</v>
      </c>
      <c r="M34" s="27">
        <v>9660</v>
      </c>
      <c r="N34" s="27">
        <v>3440</v>
      </c>
      <c r="O34" s="27">
        <v>4480</v>
      </c>
      <c r="P34" s="27">
        <v>3780</v>
      </c>
      <c r="Q34" s="27">
        <v>3780</v>
      </c>
      <c r="R34" s="27">
        <v>5780</v>
      </c>
      <c r="S34" s="27">
        <v>3780</v>
      </c>
      <c r="T34" s="27">
        <v>11140</v>
      </c>
      <c r="U34" s="27">
        <v>890</v>
      </c>
      <c r="V34" s="27">
        <v>24000</v>
      </c>
      <c r="W34" s="27">
        <v>5980</v>
      </c>
      <c r="X34" s="27">
        <v>2200</v>
      </c>
      <c r="Y34" s="27">
        <v>27720</v>
      </c>
      <c r="Z34" s="27">
        <v>33860</v>
      </c>
      <c r="AA34" s="27">
        <v>23070</v>
      </c>
      <c r="AB34" s="27">
        <v>890</v>
      </c>
      <c r="AC34" s="27">
        <v>32970</v>
      </c>
      <c r="AD34" s="27">
        <v>32680</v>
      </c>
      <c r="AE34" s="27">
        <v>70920</v>
      </c>
      <c r="AF34" s="27">
        <v>11000</v>
      </c>
      <c r="AG34" s="27">
        <v>27250</v>
      </c>
      <c r="AH34" s="27">
        <v>9500</v>
      </c>
      <c r="AI34" s="27">
        <v>15330</v>
      </c>
      <c r="AJ34" s="27">
        <v>10090</v>
      </c>
      <c r="AK34" s="27">
        <v>6480</v>
      </c>
      <c r="AL34" s="27">
        <v>7400</v>
      </c>
      <c r="AM34" s="27">
        <v>4480</v>
      </c>
      <c r="AN34" s="27">
        <v>57200</v>
      </c>
      <c r="AO34" s="27">
        <v>5200</v>
      </c>
      <c r="AP34" s="27">
        <v>7400</v>
      </c>
      <c r="AQ34" s="27">
        <v>8330</v>
      </c>
      <c r="AR34" s="27">
        <v>5200</v>
      </c>
      <c r="AS34" s="27">
        <v>10840</v>
      </c>
      <c r="AT34" s="27">
        <v>27240</v>
      </c>
      <c r="AU34" s="27">
        <v>10780</v>
      </c>
      <c r="AV34" s="27">
        <v>25040</v>
      </c>
      <c r="AW34" s="27">
        <v>22050</v>
      </c>
      <c r="AX34" s="27">
        <v>43050</v>
      </c>
      <c r="AY34" s="27">
        <v>27720</v>
      </c>
      <c r="AZ34" s="27">
        <v>5220</v>
      </c>
      <c r="BA34" s="27">
        <v>10800</v>
      </c>
      <c r="BB34" s="27">
        <v>9070</v>
      </c>
      <c r="BC34" s="27">
        <v>2200</v>
      </c>
      <c r="BD34" s="27">
        <v>22890</v>
      </c>
      <c r="BE34" s="27">
        <v>3440</v>
      </c>
      <c r="BF34" s="27">
        <v>4480</v>
      </c>
      <c r="BG34" s="27">
        <v>6580</v>
      </c>
      <c r="BH34" s="27">
        <v>17480</v>
      </c>
      <c r="BI34" s="27">
        <v>17640</v>
      </c>
      <c r="BJ34" s="27">
        <v>10040</v>
      </c>
      <c r="BK34" s="27">
        <v>28750</v>
      </c>
      <c r="BL34" s="27">
        <v>4300</v>
      </c>
      <c r="BM34" s="27">
        <v>48800</v>
      </c>
      <c r="BN34" s="27">
        <v>962930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/>
  </sheetViews>
  <sheetFormatPr defaultRowHeight="13.5" x14ac:dyDescent="0.15"/>
  <cols>
    <col min="1" max="1" width="16.75" customWidth="1"/>
    <col min="2" max="2" width="11" bestFit="1" customWidth="1"/>
    <col min="3" max="3" width="34.625" bestFit="1" customWidth="1"/>
    <col min="4" max="4" width="14" bestFit="1" customWidth="1"/>
    <col min="5" max="5" width="26.25" bestFit="1" customWidth="1"/>
    <col min="6" max="6" width="9.875" style="27" bestFit="1" customWidth="1"/>
    <col min="8" max="8" width="7.25" bestFit="1" customWidth="1"/>
    <col min="9" max="9" width="11" bestFit="1" customWidth="1"/>
    <col min="10" max="10" width="11.625" bestFit="1" customWidth="1"/>
    <col min="11" max="11" width="10.75" customWidth="1"/>
    <col min="12" max="12" width="11.625" bestFit="1" customWidth="1"/>
  </cols>
  <sheetData>
    <row r="1" spans="1:10" ht="18.75" x14ac:dyDescent="0.15">
      <c r="A1" s="29" t="s">
        <v>73</v>
      </c>
    </row>
    <row r="3" spans="1:10" x14ac:dyDescent="0.1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23" t="s">
        <v>67</v>
      </c>
      <c r="G3" s="8" t="s">
        <v>5</v>
      </c>
      <c r="H3" s="8" t="s">
        <v>6</v>
      </c>
      <c r="I3" s="8" t="s">
        <v>7</v>
      </c>
      <c r="J3" s="9" t="s">
        <v>8</v>
      </c>
    </row>
    <row r="4" spans="1:10" x14ac:dyDescent="0.15">
      <c r="A4" s="5" t="s">
        <v>107</v>
      </c>
      <c r="B4" s="1">
        <v>100500107</v>
      </c>
      <c r="C4" s="2" t="s">
        <v>108</v>
      </c>
      <c r="D4" s="3" t="s">
        <v>33</v>
      </c>
      <c r="E4" s="24" t="str">
        <f>VLOOKUP(テーブル1[[#This Row],[型番]],製品情報!$A$2:$D$26,2,FALSE)</f>
        <v>ハードディスクNAS 1TB</v>
      </c>
      <c r="F4" s="24" t="str">
        <f>VLOOKUP(テーブル1[[#This Row],[型番]],製品情報!$A$2:$D$26,3,FALSE)</f>
        <v>HDD</v>
      </c>
      <c r="G4" s="28">
        <f>VLOOKUP(テーブル1[[#This Row],[型番]],製品情報!$A$2:$D$26,4,FALSE)</f>
        <v>17640</v>
      </c>
      <c r="H4" s="1">
        <v>9</v>
      </c>
      <c r="I4" s="4">
        <f t="shared" ref="I4:I67" si="0">G4*H4</f>
        <v>158760</v>
      </c>
      <c r="J4" s="6">
        <v>41365</v>
      </c>
    </row>
    <row r="5" spans="1:10" x14ac:dyDescent="0.15">
      <c r="A5" s="5" t="s">
        <v>10</v>
      </c>
      <c r="B5" s="1">
        <v>100500105</v>
      </c>
      <c r="C5" s="2" t="s">
        <v>109</v>
      </c>
      <c r="D5" s="3" t="s">
        <v>27</v>
      </c>
      <c r="E5" s="24" t="str">
        <f>VLOOKUP(テーブル1[[#This Row],[型番]],製品情報!$A$2:$D$26,2,FALSE)</f>
        <v>ハードディスクドライブ 750GB</v>
      </c>
      <c r="F5" s="24" t="str">
        <f>VLOOKUP(テーブル1[[#This Row],[型番]],製品情報!$A$2:$D$26,3,FALSE)</f>
        <v>HDD</v>
      </c>
      <c r="G5" s="28">
        <f>VLOOKUP(テーブル1[[#This Row],[型番]],製品情報!$A$2:$D$26,4,FALSE)</f>
        <v>6480</v>
      </c>
      <c r="H5" s="1">
        <v>1</v>
      </c>
      <c r="I5" s="4">
        <f t="shared" si="0"/>
        <v>6480</v>
      </c>
      <c r="J5" s="6">
        <v>41366</v>
      </c>
    </row>
    <row r="6" spans="1:10" x14ac:dyDescent="0.15">
      <c r="A6" s="5" t="s">
        <v>11</v>
      </c>
      <c r="B6" s="1">
        <v>100500109</v>
      </c>
      <c r="C6" s="2" t="s">
        <v>110</v>
      </c>
      <c r="D6" s="3" t="s">
        <v>111</v>
      </c>
      <c r="E6" s="24" t="str">
        <f>VLOOKUP(テーブル1[[#This Row],[型番]],製品情報!$A$2:$D$26,2,FALSE)</f>
        <v>ハードディスクドライブ 1TB</v>
      </c>
      <c r="F6" s="24" t="str">
        <f>VLOOKUP(テーブル1[[#This Row],[型番]],製品情報!$A$2:$D$26,3,FALSE)</f>
        <v>HDD</v>
      </c>
      <c r="G6" s="28">
        <f>VLOOKUP(テーブル1[[#This Row],[型番]],製品情報!$A$2:$D$26,4,FALSE)</f>
        <v>15330</v>
      </c>
      <c r="H6" s="1">
        <v>9</v>
      </c>
      <c r="I6" s="4">
        <f t="shared" si="0"/>
        <v>137970</v>
      </c>
      <c r="J6" s="6">
        <v>41367</v>
      </c>
    </row>
    <row r="7" spans="1:10" x14ac:dyDescent="0.15">
      <c r="A7" s="5" t="s">
        <v>12</v>
      </c>
      <c r="B7" s="1">
        <v>100500102</v>
      </c>
      <c r="C7" s="2" t="s">
        <v>112</v>
      </c>
      <c r="D7" s="3" t="s">
        <v>113</v>
      </c>
      <c r="E7" s="24" t="str">
        <f>VLOOKUP(テーブル1[[#This Row],[型番]],製品情報!$A$2:$D$26,2,FALSE)</f>
        <v>USBメモリー 32GB</v>
      </c>
      <c r="F7" s="24" t="str">
        <f>VLOOKUP(テーブル1[[#This Row],[型番]],製品情報!$A$2:$D$26,3,FALSE)</f>
        <v>ストレージ</v>
      </c>
      <c r="G7" s="28">
        <f>VLOOKUP(テーブル1[[#This Row],[型番]],製品情報!$A$2:$D$26,4,FALSE)</f>
        <v>2100</v>
      </c>
      <c r="H7" s="1">
        <v>5</v>
      </c>
      <c r="I7" s="4">
        <f t="shared" si="0"/>
        <v>10500</v>
      </c>
      <c r="J7" s="6">
        <v>41368</v>
      </c>
    </row>
    <row r="8" spans="1:10" x14ac:dyDescent="0.15">
      <c r="A8" s="5" t="s">
        <v>114</v>
      </c>
      <c r="B8" s="1">
        <v>100500112</v>
      </c>
      <c r="C8" s="2" t="s">
        <v>115</v>
      </c>
      <c r="D8" s="3" t="s">
        <v>116</v>
      </c>
      <c r="E8" s="24" t="str">
        <f>VLOOKUP(テーブル1[[#This Row],[型番]],製品情報!$A$2:$D$26,2,FALSE)</f>
        <v>SDメモリーカード 128GB</v>
      </c>
      <c r="F8" s="24" t="str">
        <f>VLOOKUP(テーブル1[[#This Row],[型番]],製品情報!$A$2:$D$26,3,FALSE)</f>
        <v>ストレージ</v>
      </c>
      <c r="G8" s="28">
        <f>VLOOKUP(テーブル1[[#This Row],[型番]],製品情報!$A$2:$D$26,4,FALSE)</f>
        <v>11000</v>
      </c>
      <c r="H8" s="1">
        <v>5</v>
      </c>
      <c r="I8" s="4">
        <f t="shared" si="0"/>
        <v>55000</v>
      </c>
      <c r="J8" s="6">
        <v>41368</v>
      </c>
    </row>
    <row r="9" spans="1:10" x14ac:dyDescent="0.15">
      <c r="A9" s="5" t="s">
        <v>117</v>
      </c>
      <c r="B9" s="1">
        <v>100500116</v>
      </c>
      <c r="C9" s="2" t="s">
        <v>118</v>
      </c>
      <c r="D9" s="3" t="s">
        <v>59</v>
      </c>
      <c r="E9" s="24" t="str">
        <f>VLOOKUP(テーブル1[[#This Row],[型番]],製品情報!$A$2:$D$26,2,FALSE)</f>
        <v>キーボード（黒）</v>
      </c>
      <c r="F9" s="24" t="str">
        <f>VLOOKUP(テーブル1[[#This Row],[型番]],製品情報!$A$2:$D$26,3,FALSE)</f>
        <v>キーボード</v>
      </c>
      <c r="G9" s="28">
        <f>VLOOKUP(テーブル1[[#This Row],[型番]],製品情報!$A$2:$D$26,4,FALSE)</f>
        <v>3780</v>
      </c>
      <c r="H9" s="1">
        <v>10</v>
      </c>
      <c r="I9" s="4">
        <f t="shared" si="0"/>
        <v>37800</v>
      </c>
      <c r="J9" s="6">
        <v>41368</v>
      </c>
    </row>
    <row r="10" spans="1:10" x14ac:dyDescent="0.15">
      <c r="A10" s="5" t="s">
        <v>119</v>
      </c>
      <c r="B10" s="1">
        <v>100500130</v>
      </c>
      <c r="C10" s="2" t="s">
        <v>120</v>
      </c>
      <c r="D10" s="3" t="s">
        <v>13</v>
      </c>
      <c r="E10" s="24" t="str">
        <f>VLOOKUP(テーブル1[[#This Row],[型番]],製品情報!$A$2:$D$26,2,FALSE)</f>
        <v>ゲーミングマウス（黒）</v>
      </c>
      <c r="F10" s="24" t="str">
        <f>VLOOKUP(テーブル1[[#This Row],[型番]],製品情報!$A$2:$D$26,3,FALSE)</f>
        <v>マウス</v>
      </c>
      <c r="G10" s="28">
        <f>VLOOKUP(テーブル1[[#This Row],[型番]],製品情報!$A$2:$D$26,4,FALSE)</f>
        <v>4300</v>
      </c>
      <c r="H10" s="1">
        <v>8</v>
      </c>
      <c r="I10" s="4">
        <f t="shared" si="0"/>
        <v>34400</v>
      </c>
      <c r="J10" s="6">
        <v>41368</v>
      </c>
    </row>
    <row r="11" spans="1:10" x14ac:dyDescent="0.15">
      <c r="A11" s="5" t="s">
        <v>121</v>
      </c>
      <c r="B11" s="1">
        <v>100500140</v>
      </c>
      <c r="C11" s="2" t="s">
        <v>122</v>
      </c>
      <c r="D11" s="3" t="s">
        <v>123</v>
      </c>
      <c r="E11" s="24" t="str">
        <f>VLOOKUP(テーブル1[[#This Row],[型番]],製品情報!$A$2:$D$26,2,FALSE)</f>
        <v>USBメモリー 64GB</v>
      </c>
      <c r="F11" s="24" t="str">
        <f>VLOOKUP(テーブル1[[#This Row],[型番]],製品情報!$A$2:$D$26,3,FALSE)</f>
        <v>ストレージ</v>
      </c>
      <c r="G11" s="28">
        <f>VLOOKUP(テーブル1[[#This Row],[型番]],製品情報!$A$2:$D$26,4,FALSE)</f>
        <v>3870</v>
      </c>
      <c r="H11" s="1">
        <v>8</v>
      </c>
      <c r="I11" s="4">
        <f t="shared" si="0"/>
        <v>30960</v>
      </c>
      <c r="J11" s="6">
        <v>41368</v>
      </c>
    </row>
    <row r="12" spans="1:10" x14ac:dyDescent="0.15">
      <c r="A12" s="5" t="s">
        <v>124</v>
      </c>
      <c r="B12" s="1">
        <v>100500139</v>
      </c>
      <c r="C12" s="2" t="s">
        <v>125</v>
      </c>
      <c r="D12" s="3" t="s">
        <v>126</v>
      </c>
      <c r="E12" s="24" t="str">
        <f>VLOOKUP(テーブル1[[#This Row],[型番]],製品情報!$A$2:$D$26,2,FALSE)</f>
        <v>USBメモリー 32GB</v>
      </c>
      <c r="F12" s="24" t="str">
        <f>VLOOKUP(テーブル1[[#This Row],[型番]],製品情報!$A$2:$D$26,3,FALSE)</f>
        <v>ストレージ</v>
      </c>
      <c r="G12" s="28">
        <f>VLOOKUP(テーブル1[[#This Row],[型番]],製品情報!$A$2:$D$26,4,FALSE)</f>
        <v>2100</v>
      </c>
      <c r="H12" s="1">
        <v>4</v>
      </c>
      <c r="I12" s="4">
        <f t="shared" si="0"/>
        <v>8400</v>
      </c>
      <c r="J12" s="6">
        <v>41369</v>
      </c>
    </row>
    <row r="13" spans="1:10" x14ac:dyDescent="0.15">
      <c r="A13" s="5" t="s">
        <v>127</v>
      </c>
      <c r="B13" s="1">
        <v>100500132</v>
      </c>
      <c r="C13" s="2" t="s">
        <v>128</v>
      </c>
      <c r="D13" s="3" t="s">
        <v>25</v>
      </c>
      <c r="E13" s="24" t="str">
        <f>VLOOKUP(テーブル1[[#This Row],[型番]],製品情報!$A$2:$D$26,2,FALSE)</f>
        <v>ハードディスクドライブ 500GB</v>
      </c>
      <c r="F13" s="24" t="str">
        <f>VLOOKUP(テーブル1[[#This Row],[型番]],製品情報!$A$2:$D$26,3,FALSE)</f>
        <v>HDD</v>
      </c>
      <c r="G13" s="28">
        <f>VLOOKUP(テーブル1[[#This Row],[型番]],製品情報!$A$2:$D$26,4,FALSE)</f>
        <v>4890</v>
      </c>
      <c r="H13" s="1">
        <v>10</v>
      </c>
      <c r="I13" s="4">
        <f t="shared" si="0"/>
        <v>48900</v>
      </c>
      <c r="J13" s="6">
        <v>41372</v>
      </c>
    </row>
    <row r="14" spans="1:10" x14ac:dyDescent="0.15">
      <c r="A14" s="5" t="s">
        <v>129</v>
      </c>
      <c r="B14" s="1">
        <v>100500124</v>
      </c>
      <c r="C14" s="2" t="s">
        <v>130</v>
      </c>
      <c r="D14" s="3" t="s">
        <v>61</v>
      </c>
      <c r="E14" s="24" t="str">
        <f>VLOOKUP(テーブル1[[#This Row],[型番]],製品情報!$A$2:$D$26,2,FALSE)</f>
        <v>キーボード（白）</v>
      </c>
      <c r="F14" s="24" t="str">
        <f>VLOOKUP(テーブル1[[#This Row],[型番]],製品情報!$A$2:$D$26,3,FALSE)</f>
        <v>キーボード</v>
      </c>
      <c r="G14" s="28">
        <f>VLOOKUP(テーブル1[[#This Row],[型番]],製品情報!$A$2:$D$26,4,FALSE)</f>
        <v>3780</v>
      </c>
      <c r="H14" s="1">
        <v>8</v>
      </c>
      <c r="I14" s="4">
        <f t="shared" si="0"/>
        <v>30240</v>
      </c>
      <c r="J14" s="6">
        <v>41372</v>
      </c>
    </row>
    <row r="15" spans="1:10" x14ac:dyDescent="0.15">
      <c r="A15" s="5" t="s">
        <v>131</v>
      </c>
      <c r="B15" s="1">
        <v>100500138</v>
      </c>
      <c r="C15" s="2" t="s">
        <v>132</v>
      </c>
      <c r="D15" s="1" t="s">
        <v>59</v>
      </c>
      <c r="E15" s="24" t="str">
        <f>VLOOKUP(テーブル1[[#This Row],[型番]],製品情報!$A$2:$D$26,2,FALSE)</f>
        <v>キーボード（黒）</v>
      </c>
      <c r="F15" s="25" t="str">
        <f>VLOOKUP(テーブル1[[#This Row],[型番]],製品情報!$A$2:$D$26,3,FALSE)</f>
        <v>キーボード</v>
      </c>
      <c r="G15" s="28">
        <f>VLOOKUP(テーブル1[[#This Row],[型番]],製品情報!$A$2:$D$26,4,FALSE)</f>
        <v>3780</v>
      </c>
      <c r="H15" s="1">
        <v>8</v>
      </c>
      <c r="I15" s="4">
        <f t="shared" si="0"/>
        <v>30240</v>
      </c>
      <c r="J15" s="6">
        <v>41373</v>
      </c>
    </row>
    <row r="16" spans="1:10" x14ac:dyDescent="0.15">
      <c r="A16" s="5" t="s">
        <v>133</v>
      </c>
      <c r="B16" s="1">
        <v>100500125</v>
      </c>
      <c r="C16" s="2" t="s">
        <v>134</v>
      </c>
      <c r="D16" s="1" t="s">
        <v>135</v>
      </c>
      <c r="E16" s="24" t="str">
        <f>VLOOKUP(テーブル1[[#This Row],[型番]],製品情報!$A$2:$D$26,2,FALSE)</f>
        <v>マウス（白）</v>
      </c>
      <c r="F16" s="25" t="str">
        <f>VLOOKUP(テーブル1[[#This Row],[型番]],製品情報!$A$2:$D$26,3,FALSE)</f>
        <v>マウス</v>
      </c>
      <c r="G16" s="28">
        <f>VLOOKUP(テーブル1[[#This Row],[型番]],製品情報!$A$2:$D$26,4,FALSE)</f>
        <v>890</v>
      </c>
      <c r="H16" s="1">
        <v>5</v>
      </c>
      <c r="I16" s="4">
        <f t="shared" si="0"/>
        <v>4450</v>
      </c>
      <c r="J16" s="6">
        <v>41374</v>
      </c>
    </row>
    <row r="17" spans="1:10" x14ac:dyDescent="0.15">
      <c r="A17" s="5" t="s">
        <v>136</v>
      </c>
      <c r="B17" s="1">
        <v>100500109</v>
      </c>
      <c r="C17" s="2" t="s">
        <v>110</v>
      </c>
      <c r="D17" s="1" t="s">
        <v>137</v>
      </c>
      <c r="E17" s="24" t="str">
        <f>VLOOKUP(テーブル1[[#This Row],[型番]],製品情報!$A$2:$D$26,2,FALSE)</f>
        <v>ハードディスクドライブ 2TB</v>
      </c>
      <c r="F17" s="25" t="str">
        <f>VLOOKUP(テーブル1[[#This Row],[型番]],製品情報!$A$2:$D$26,3,FALSE)</f>
        <v>HDD</v>
      </c>
      <c r="G17" s="28">
        <f>VLOOKUP(テーブル1[[#This Row],[型番]],製品情報!$A$2:$D$26,4,FALSE)</f>
        <v>22050</v>
      </c>
      <c r="H17" s="1">
        <v>10</v>
      </c>
      <c r="I17" s="4">
        <f t="shared" si="0"/>
        <v>220500</v>
      </c>
      <c r="J17" s="6">
        <v>41374</v>
      </c>
    </row>
    <row r="18" spans="1:10" x14ac:dyDescent="0.15">
      <c r="A18" s="5" t="s">
        <v>14</v>
      </c>
      <c r="B18" s="1">
        <v>100500113</v>
      </c>
      <c r="C18" s="2" t="s">
        <v>138</v>
      </c>
      <c r="D18" s="1" t="s">
        <v>139</v>
      </c>
      <c r="E18" s="24" t="str">
        <f>VLOOKUP(テーブル1[[#This Row],[型番]],製品情報!$A$2:$D$26,2,FALSE)</f>
        <v>ハードディスクドライブ 500GB</v>
      </c>
      <c r="F18" s="25" t="str">
        <f>VLOOKUP(テーブル1[[#This Row],[型番]],製品情報!$A$2:$D$26,3,FALSE)</f>
        <v>HDD</v>
      </c>
      <c r="G18" s="28">
        <f>VLOOKUP(テーブル1[[#This Row],[型番]],製品情報!$A$2:$D$26,4,FALSE)</f>
        <v>4890</v>
      </c>
      <c r="H18" s="1">
        <v>2</v>
      </c>
      <c r="I18" s="4">
        <f t="shared" si="0"/>
        <v>9780</v>
      </c>
      <c r="J18" s="6">
        <v>41374</v>
      </c>
    </row>
    <row r="19" spans="1:10" x14ac:dyDescent="0.15">
      <c r="A19" s="5" t="s">
        <v>140</v>
      </c>
      <c r="B19" s="1">
        <v>100500135</v>
      </c>
      <c r="C19" s="2" t="s">
        <v>141</v>
      </c>
      <c r="D19" s="1" t="s">
        <v>142</v>
      </c>
      <c r="E19" s="24" t="str">
        <f>VLOOKUP(テーブル1[[#This Row],[型番]],製品情報!$A$2:$D$26,2,FALSE)</f>
        <v>USBメモリー 32GB</v>
      </c>
      <c r="F19" s="25" t="str">
        <f>VLOOKUP(テーブル1[[#This Row],[型番]],製品情報!$A$2:$D$26,3,FALSE)</f>
        <v>ストレージ</v>
      </c>
      <c r="G19" s="28">
        <f>VLOOKUP(テーブル1[[#This Row],[型番]],製品情報!$A$2:$D$26,4,FALSE)</f>
        <v>2100</v>
      </c>
      <c r="H19" s="1">
        <v>8</v>
      </c>
      <c r="I19" s="4">
        <f t="shared" si="0"/>
        <v>16800</v>
      </c>
      <c r="J19" s="6">
        <v>41375</v>
      </c>
    </row>
    <row r="20" spans="1:10" x14ac:dyDescent="0.15">
      <c r="A20" s="5" t="s">
        <v>143</v>
      </c>
      <c r="B20" s="1">
        <v>100500106</v>
      </c>
      <c r="C20" s="2" t="s">
        <v>144</v>
      </c>
      <c r="D20" s="1" t="s">
        <v>145</v>
      </c>
      <c r="E20" s="24" t="str">
        <f>VLOOKUP(テーブル1[[#This Row],[型番]],製品情報!$A$2:$D$26,2,FALSE)</f>
        <v>SDメモリーカード 128GB</v>
      </c>
      <c r="F20" s="25" t="str">
        <f>VLOOKUP(テーブル1[[#This Row],[型番]],製品情報!$A$2:$D$26,3,FALSE)</f>
        <v>ストレージ</v>
      </c>
      <c r="G20" s="28">
        <f>VLOOKUP(テーブル1[[#This Row],[型番]],製品情報!$A$2:$D$26,4,FALSE)</f>
        <v>11000</v>
      </c>
      <c r="H20" s="1">
        <v>3</v>
      </c>
      <c r="I20" s="4">
        <f t="shared" si="0"/>
        <v>33000</v>
      </c>
      <c r="J20" s="6">
        <v>41375</v>
      </c>
    </row>
    <row r="21" spans="1:10" x14ac:dyDescent="0.15">
      <c r="A21" s="5" t="s">
        <v>146</v>
      </c>
      <c r="B21" s="1">
        <v>100500112</v>
      </c>
      <c r="C21" s="2" t="s">
        <v>115</v>
      </c>
      <c r="D21" s="1" t="s">
        <v>147</v>
      </c>
      <c r="E21" s="24" t="str">
        <f>VLOOKUP(テーブル1[[#This Row],[型番]],製品情報!$A$2:$D$26,2,FALSE)</f>
        <v>キーボード（白）</v>
      </c>
      <c r="F21" s="25" t="str">
        <f>VLOOKUP(テーブル1[[#This Row],[型番]],製品情報!$A$2:$D$26,3,FALSE)</f>
        <v>キーボード</v>
      </c>
      <c r="G21" s="28">
        <f>VLOOKUP(テーブル1[[#This Row],[型番]],製品情報!$A$2:$D$26,4,FALSE)</f>
        <v>3780</v>
      </c>
      <c r="H21" s="1">
        <v>9</v>
      </c>
      <c r="I21" s="4">
        <f t="shared" si="0"/>
        <v>34020</v>
      </c>
      <c r="J21" s="6">
        <v>41376</v>
      </c>
    </row>
    <row r="22" spans="1:10" x14ac:dyDescent="0.15">
      <c r="A22" s="5" t="s">
        <v>148</v>
      </c>
      <c r="B22" s="1">
        <v>100500130</v>
      </c>
      <c r="C22" s="2" t="s">
        <v>120</v>
      </c>
      <c r="D22" s="1" t="s">
        <v>149</v>
      </c>
      <c r="E22" s="24" t="str">
        <f>VLOOKUP(テーブル1[[#This Row],[型番]],製品情報!$A$2:$D$26,2,FALSE)</f>
        <v>マウス（黒）</v>
      </c>
      <c r="F22" s="25" t="str">
        <f>VLOOKUP(テーブル1[[#This Row],[型番]],製品情報!$A$2:$D$26,3,FALSE)</f>
        <v>マウス</v>
      </c>
      <c r="G22" s="28">
        <f>VLOOKUP(テーブル1[[#This Row],[型番]],製品情報!$A$2:$D$26,4,FALSE)</f>
        <v>890</v>
      </c>
      <c r="H22" s="1">
        <v>7</v>
      </c>
      <c r="I22" s="4">
        <f t="shared" si="0"/>
        <v>6230</v>
      </c>
      <c r="J22" s="6">
        <v>41379</v>
      </c>
    </row>
    <row r="23" spans="1:10" x14ac:dyDescent="0.15">
      <c r="A23" s="5" t="s">
        <v>150</v>
      </c>
      <c r="B23" s="1">
        <v>100500139</v>
      </c>
      <c r="C23" s="2" t="s">
        <v>125</v>
      </c>
      <c r="D23" s="1" t="s">
        <v>151</v>
      </c>
      <c r="E23" s="24" t="str">
        <f>VLOOKUP(テーブル1[[#This Row],[型番]],製品情報!$A$2:$D$26,2,FALSE)</f>
        <v>SDメモリーカード 64GB</v>
      </c>
      <c r="F23" s="25" t="str">
        <f>VLOOKUP(テーブル1[[#This Row],[型番]],製品情報!$A$2:$D$26,3,FALSE)</f>
        <v>ストレージ</v>
      </c>
      <c r="G23" s="28">
        <f>VLOOKUP(テーブル1[[#This Row],[型番]],製品情報!$A$2:$D$26,4,FALSE)</f>
        <v>3990</v>
      </c>
      <c r="H23" s="1">
        <v>9</v>
      </c>
      <c r="I23" s="4">
        <f t="shared" si="0"/>
        <v>35910</v>
      </c>
      <c r="J23" s="6">
        <v>41379</v>
      </c>
    </row>
    <row r="24" spans="1:10" x14ac:dyDescent="0.15">
      <c r="A24" s="5" t="s">
        <v>152</v>
      </c>
      <c r="B24" s="1">
        <v>100500101</v>
      </c>
      <c r="C24" s="2" t="s">
        <v>153</v>
      </c>
      <c r="D24" s="1" t="s">
        <v>142</v>
      </c>
      <c r="E24" s="24" t="str">
        <f>VLOOKUP(テーブル1[[#This Row],[型番]],製品情報!$A$2:$D$26,2,FALSE)</f>
        <v>USBメモリー 32GB</v>
      </c>
      <c r="F24" s="25" t="str">
        <f>VLOOKUP(テーブル1[[#This Row],[型番]],製品情報!$A$2:$D$26,3,FALSE)</f>
        <v>ストレージ</v>
      </c>
      <c r="G24" s="28">
        <f>VLOOKUP(テーブル1[[#This Row],[型番]],製品情報!$A$2:$D$26,4,FALSE)</f>
        <v>2100</v>
      </c>
      <c r="H24" s="1">
        <v>6</v>
      </c>
      <c r="I24" s="4">
        <f t="shared" si="0"/>
        <v>12600</v>
      </c>
      <c r="J24" s="6">
        <v>41380</v>
      </c>
    </row>
    <row r="25" spans="1:10" x14ac:dyDescent="0.15">
      <c r="A25" s="5" t="s">
        <v>15</v>
      </c>
      <c r="B25" s="1">
        <v>100500120</v>
      </c>
      <c r="C25" s="2" t="s">
        <v>154</v>
      </c>
      <c r="D25" s="1" t="s">
        <v>155</v>
      </c>
      <c r="E25" s="24" t="str">
        <f>VLOOKUP(テーブル1[[#This Row],[型番]],製品情報!$A$2:$D$26,2,FALSE)</f>
        <v>キーボード（白）</v>
      </c>
      <c r="F25" s="25" t="str">
        <f>VLOOKUP(テーブル1[[#This Row],[型番]],製品情報!$A$2:$D$26,3,FALSE)</f>
        <v>キーボード</v>
      </c>
      <c r="G25" s="28">
        <f>VLOOKUP(テーブル1[[#This Row],[型番]],製品情報!$A$2:$D$26,4,FALSE)</f>
        <v>3780</v>
      </c>
      <c r="H25" s="1">
        <v>1</v>
      </c>
      <c r="I25" s="4">
        <f t="shared" si="0"/>
        <v>3780</v>
      </c>
      <c r="J25" s="6">
        <v>41380</v>
      </c>
    </row>
    <row r="26" spans="1:10" x14ac:dyDescent="0.15">
      <c r="A26" s="5" t="s">
        <v>156</v>
      </c>
      <c r="B26" s="1">
        <v>100500118</v>
      </c>
      <c r="C26" s="2" t="s">
        <v>157</v>
      </c>
      <c r="D26" s="1" t="s">
        <v>155</v>
      </c>
      <c r="E26" s="24" t="str">
        <f>VLOOKUP(テーブル1[[#This Row],[型番]],製品情報!$A$2:$D$26,2,FALSE)</f>
        <v>キーボード（白）</v>
      </c>
      <c r="F26" s="25" t="str">
        <f>VLOOKUP(テーブル1[[#This Row],[型番]],製品情報!$A$2:$D$26,3,FALSE)</f>
        <v>キーボード</v>
      </c>
      <c r="G26" s="28">
        <f>VLOOKUP(テーブル1[[#This Row],[型番]],製品情報!$A$2:$D$26,4,FALSE)</f>
        <v>3780</v>
      </c>
      <c r="H26" s="1">
        <v>3</v>
      </c>
      <c r="I26" s="4">
        <f t="shared" si="0"/>
        <v>11340</v>
      </c>
      <c r="J26" s="6">
        <v>41380</v>
      </c>
    </row>
    <row r="27" spans="1:10" x14ac:dyDescent="0.15">
      <c r="A27" s="5" t="s">
        <v>158</v>
      </c>
      <c r="B27" s="1">
        <v>100500113</v>
      </c>
      <c r="C27" s="2" t="s">
        <v>138</v>
      </c>
      <c r="D27" s="1" t="s">
        <v>55</v>
      </c>
      <c r="E27" s="24" t="str">
        <f>VLOOKUP(テーブル1[[#This Row],[型番]],製品情報!$A$2:$D$26,2,FALSE)</f>
        <v>Bluetoothマウス（黒）</v>
      </c>
      <c r="F27" s="25" t="str">
        <f>VLOOKUP(テーブル1[[#This Row],[型番]],製品情報!$A$2:$D$26,3,FALSE)</f>
        <v>マウス</v>
      </c>
      <c r="G27" s="28">
        <f>VLOOKUP(テーブル1[[#This Row],[型番]],製品情報!$A$2:$D$26,4,FALSE)</f>
        <v>3440</v>
      </c>
      <c r="H27" s="1">
        <v>1</v>
      </c>
      <c r="I27" s="4">
        <f t="shared" si="0"/>
        <v>3440</v>
      </c>
      <c r="J27" s="6">
        <v>41381</v>
      </c>
    </row>
    <row r="28" spans="1:10" x14ac:dyDescent="0.15">
      <c r="A28" s="5" t="s">
        <v>159</v>
      </c>
      <c r="B28" s="1">
        <v>100500110</v>
      </c>
      <c r="C28" s="2" t="s">
        <v>160</v>
      </c>
      <c r="D28" s="1" t="s">
        <v>23</v>
      </c>
      <c r="E28" s="24" t="str">
        <f>VLOOKUP(テーブル1[[#This Row],[型番]],製品情報!$A$2:$D$26,2,FALSE)</f>
        <v>無線LAN モバイルルーター</v>
      </c>
      <c r="F28" s="25" t="str">
        <f>VLOOKUP(テーブル1[[#This Row],[型番]],製品情報!$A$2:$D$26,3,FALSE)</f>
        <v>その他</v>
      </c>
      <c r="G28" s="28">
        <f>VLOOKUP(テーブル1[[#This Row],[型番]],製品情報!$A$2:$D$26,4,FALSE)</f>
        <v>4480</v>
      </c>
      <c r="H28" s="1">
        <v>2</v>
      </c>
      <c r="I28" s="4">
        <f t="shared" si="0"/>
        <v>8960</v>
      </c>
      <c r="J28" s="6">
        <v>41382</v>
      </c>
    </row>
    <row r="29" spans="1:10" x14ac:dyDescent="0.15">
      <c r="A29" s="5" t="s">
        <v>16</v>
      </c>
      <c r="B29" s="1">
        <v>100500106</v>
      </c>
      <c r="C29" s="2" t="s">
        <v>144</v>
      </c>
      <c r="D29" s="1" t="s">
        <v>59</v>
      </c>
      <c r="E29" s="24" t="str">
        <f>VLOOKUP(テーブル1[[#This Row],[型番]],製品情報!$A$2:$D$26,2,FALSE)</f>
        <v>キーボード（黒）</v>
      </c>
      <c r="F29" s="25" t="str">
        <f>VLOOKUP(テーブル1[[#This Row],[型番]],製品情報!$A$2:$D$26,3,FALSE)</f>
        <v>キーボード</v>
      </c>
      <c r="G29" s="28">
        <f>VLOOKUP(テーブル1[[#This Row],[型番]],製品情報!$A$2:$D$26,4,FALSE)</f>
        <v>3780</v>
      </c>
      <c r="H29" s="1">
        <v>8</v>
      </c>
      <c r="I29" s="4">
        <f t="shared" si="0"/>
        <v>30240</v>
      </c>
      <c r="J29" s="6">
        <v>41383</v>
      </c>
    </row>
    <row r="30" spans="1:10" x14ac:dyDescent="0.15">
      <c r="A30" s="5" t="s">
        <v>161</v>
      </c>
      <c r="B30" s="1">
        <v>100500119</v>
      </c>
      <c r="C30" s="2" t="s">
        <v>162</v>
      </c>
      <c r="D30" s="1" t="s">
        <v>59</v>
      </c>
      <c r="E30" s="24" t="str">
        <f>VLOOKUP(テーブル1[[#This Row],[型番]],製品情報!$A$2:$D$26,2,FALSE)</f>
        <v>キーボード（黒）</v>
      </c>
      <c r="F30" s="25" t="str">
        <f>VLOOKUP(テーブル1[[#This Row],[型番]],製品情報!$A$2:$D$26,3,FALSE)</f>
        <v>キーボード</v>
      </c>
      <c r="G30" s="28">
        <f>VLOOKUP(テーブル1[[#This Row],[型番]],製品情報!$A$2:$D$26,4,FALSE)</f>
        <v>3780</v>
      </c>
      <c r="H30" s="1">
        <v>2</v>
      </c>
      <c r="I30" s="4">
        <f t="shared" si="0"/>
        <v>7560</v>
      </c>
      <c r="J30" s="6">
        <v>41386</v>
      </c>
    </row>
    <row r="31" spans="1:10" x14ac:dyDescent="0.15">
      <c r="A31" s="5" t="s">
        <v>163</v>
      </c>
      <c r="B31" s="1">
        <v>100500109</v>
      </c>
      <c r="C31" s="2" t="s">
        <v>110</v>
      </c>
      <c r="D31" s="1" t="s">
        <v>48</v>
      </c>
      <c r="E31" s="24" t="str">
        <f>VLOOKUP(テーブル1[[#This Row],[型番]],製品情報!$A$2:$D$26,2,FALSE)</f>
        <v>マウス（黒）</v>
      </c>
      <c r="F31" s="25" t="str">
        <f>VLOOKUP(テーブル1[[#This Row],[型番]],製品情報!$A$2:$D$26,3,FALSE)</f>
        <v>マウス</v>
      </c>
      <c r="G31" s="28">
        <f>VLOOKUP(テーブル1[[#This Row],[型番]],製品情報!$A$2:$D$26,4,FALSE)</f>
        <v>890</v>
      </c>
      <c r="H31" s="1">
        <v>5</v>
      </c>
      <c r="I31" s="4">
        <f t="shared" si="0"/>
        <v>4450</v>
      </c>
      <c r="J31" s="6">
        <v>41387</v>
      </c>
    </row>
    <row r="32" spans="1:10" x14ac:dyDescent="0.15">
      <c r="A32" s="5" t="s">
        <v>164</v>
      </c>
      <c r="B32" s="1">
        <v>100500128</v>
      </c>
      <c r="C32" s="2" t="s">
        <v>165</v>
      </c>
      <c r="D32" s="1" t="s">
        <v>25</v>
      </c>
      <c r="E32" s="24" t="str">
        <f>VLOOKUP(テーブル1[[#This Row],[型番]],製品情報!$A$2:$D$26,2,FALSE)</f>
        <v>ハードディスクドライブ 500GB</v>
      </c>
      <c r="F32" s="25" t="str">
        <f>VLOOKUP(テーブル1[[#This Row],[型番]],製品情報!$A$2:$D$26,3,FALSE)</f>
        <v>HDD</v>
      </c>
      <c r="G32" s="28">
        <f>VLOOKUP(テーブル1[[#This Row],[型番]],製品情報!$A$2:$D$26,4,FALSE)</f>
        <v>4890</v>
      </c>
      <c r="H32" s="1">
        <v>3</v>
      </c>
      <c r="I32" s="4">
        <f t="shared" si="0"/>
        <v>14670</v>
      </c>
      <c r="J32" s="6">
        <v>41387</v>
      </c>
    </row>
    <row r="33" spans="1:10" x14ac:dyDescent="0.15">
      <c r="A33" s="5" t="s">
        <v>166</v>
      </c>
      <c r="B33" s="1">
        <v>100500112</v>
      </c>
      <c r="C33" s="2" t="s">
        <v>115</v>
      </c>
      <c r="D33" s="1" t="s">
        <v>59</v>
      </c>
      <c r="E33" s="24" t="str">
        <f>VLOOKUP(テーブル1[[#This Row],[型番]],製品情報!$A$2:$D$26,2,FALSE)</f>
        <v>キーボード（黒）</v>
      </c>
      <c r="F33" s="25" t="str">
        <f>VLOOKUP(テーブル1[[#This Row],[型番]],製品情報!$A$2:$D$26,3,FALSE)</f>
        <v>キーボード</v>
      </c>
      <c r="G33" s="28">
        <f>VLOOKUP(テーブル1[[#This Row],[型番]],製品情報!$A$2:$D$26,4,FALSE)</f>
        <v>3780</v>
      </c>
      <c r="H33" s="1">
        <v>1</v>
      </c>
      <c r="I33" s="4">
        <f t="shared" si="0"/>
        <v>3780</v>
      </c>
      <c r="J33" s="6">
        <v>41388</v>
      </c>
    </row>
    <row r="34" spans="1:10" x14ac:dyDescent="0.15">
      <c r="A34" s="5" t="s">
        <v>167</v>
      </c>
      <c r="B34" s="1">
        <v>100500112</v>
      </c>
      <c r="C34" s="2" t="s">
        <v>115</v>
      </c>
      <c r="D34" s="1" t="s">
        <v>50</v>
      </c>
      <c r="E34" s="24" t="str">
        <f>VLOOKUP(テーブル1[[#This Row],[型番]],製品情報!$A$2:$D$26,2,FALSE)</f>
        <v>マウス（白）</v>
      </c>
      <c r="F34" s="25" t="str">
        <f>VLOOKUP(テーブル1[[#This Row],[型番]],製品情報!$A$2:$D$26,3,FALSE)</f>
        <v>マウス</v>
      </c>
      <c r="G34" s="28">
        <f>VLOOKUP(テーブル1[[#This Row],[型番]],製品情報!$A$2:$D$26,4,FALSE)</f>
        <v>890</v>
      </c>
      <c r="H34" s="1">
        <v>5</v>
      </c>
      <c r="I34" s="4">
        <f t="shared" si="0"/>
        <v>4450</v>
      </c>
      <c r="J34" s="6">
        <v>41389</v>
      </c>
    </row>
    <row r="35" spans="1:10" x14ac:dyDescent="0.15">
      <c r="A35" s="5" t="s">
        <v>168</v>
      </c>
      <c r="B35" s="1">
        <v>100500111</v>
      </c>
      <c r="C35" s="2" t="s">
        <v>169</v>
      </c>
      <c r="D35" s="1" t="s">
        <v>23</v>
      </c>
      <c r="E35" s="24" t="str">
        <f>VLOOKUP(テーブル1[[#This Row],[型番]],製品情報!$A$2:$D$26,2,FALSE)</f>
        <v>無線LAN モバイルルーター</v>
      </c>
      <c r="F35" s="25" t="str">
        <f>VLOOKUP(テーブル1[[#This Row],[型番]],製品情報!$A$2:$D$26,3,FALSE)</f>
        <v>その他</v>
      </c>
      <c r="G35" s="28">
        <f>VLOOKUP(テーブル1[[#This Row],[型番]],製品情報!$A$2:$D$26,4,FALSE)</f>
        <v>4480</v>
      </c>
      <c r="H35" s="1">
        <v>7</v>
      </c>
      <c r="I35" s="4">
        <f t="shared" si="0"/>
        <v>31360</v>
      </c>
      <c r="J35" s="6">
        <v>41389</v>
      </c>
    </row>
    <row r="36" spans="1:10" x14ac:dyDescent="0.15">
      <c r="A36" s="5" t="s">
        <v>170</v>
      </c>
      <c r="B36" s="1">
        <v>100500108</v>
      </c>
      <c r="C36" s="2" t="s">
        <v>171</v>
      </c>
      <c r="D36" s="1" t="s">
        <v>172</v>
      </c>
      <c r="E36" s="24" t="str">
        <f>VLOOKUP(テーブル1[[#This Row],[型番]],製品情報!$A$2:$D$26,2,FALSE)</f>
        <v>SDメモリーカード 64GB</v>
      </c>
      <c r="F36" s="25" t="str">
        <f>VLOOKUP(テーブル1[[#This Row],[型番]],製品情報!$A$2:$D$26,3,FALSE)</f>
        <v>ストレージ</v>
      </c>
      <c r="G36" s="28">
        <f>VLOOKUP(テーブル1[[#This Row],[型番]],製品情報!$A$2:$D$26,4,FALSE)</f>
        <v>3990</v>
      </c>
      <c r="H36" s="1">
        <v>2</v>
      </c>
      <c r="I36" s="4">
        <f t="shared" si="0"/>
        <v>7980</v>
      </c>
      <c r="J36" s="6">
        <v>41389</v>
      </c>
    </row>
    <row r="37" spans="1:10" x14ac:dyDescent="0.15">
      <c r="A37" s="5" t="s">
        <v>173</v>
      </c>
      <c r="B37" s="1">
        <v>100500116</v>
      </c>
      <c r="C37" s="2" t="s">
        <v>118</v>
      </c>
      <c r="D37" s="1" t="s">
        <v>174</v>
      </c>
      <c r="E37" s="24" t="str">
        <f>VLOOKUP(テーブル1[[#This Row],[型番]],製品情報!$A$2:$D$26,2,FALSE)</f>
        <v>マウス（白）</v>
      </c>
      <c r="F37" s="25" t="str">
        <f>VLOOKUP(テーブル1[[#This Row],[型番]],製品情報!$A$2:$D$26,3,FALSE)</f>
        <v>マウス</v>
      </c>
      <c r="G37" s="28">
        <f>VLOOKUP(テーブル1[[#This Row],[型番]],製品情報!$A$2:$D$26,4,FALSE)</f>
        <v>890</v>
      </c>
      <c r="H37" s="1">
        <v>4</v>
      </c>
      <c r="I37" s="4">
        <f t="shared" si="0"/>
        <v>3560</v>
      </c>
      <c r="J37" s="6">
        <v>41389</v>
      </c>
    </row>
    <row r="38" spans="1:10" x14ac:dyDescent="0.15">
      <c r="A38" s="5" t="s">
        <v>175</v>
      </c>
      <c r="B38" s="1">
        <v>100500117</v>
      </c>
      <c r="C38" s="2" t="s">
        <v>176</v>
      </c>
      <c r="D38" s="1" t="s">
        <v>48</v>
      </c>
      <c r="E38" s="24" t="str">
        <f>VLOOKUP(テーブル1[[#This Row],[型番]],製品情報!$A$2:$D$26,2,FALSE)</f>
        <v>マウス（黒）</v>
      </c>
      <c r="F38" s="25" t="str">
        <f>VLOOKUP(テーブル1[[#This Row],[型番]],製品情報!$A$2:$D$26,3,FALSE)</f>
        <v>マウス</v>
      </c>
      <c r="G38" s="28">
        <f>VLOOKUP(テーブル1[[#This Row],[型番]],製品情報!$A$2:$D$26,4,FALSE)</f>
        <v>890</v>
      </c>
      <c r="H38" s="1">
        <v>4</v>
      </c>
      <c r="I38" s="4">
        <f t="shared" si="0"/>
        <v>3560</v>
      </c>
      <c r="J38" s="6">
        <v>41389</v>
      </c>
    </row>
    <row r="39" spans="1:10" x14ac:dyDescent="0.15">
      <c r="A39" s="5" t="s">
        <v>177</v>
      </c>
      <c r="B39" s="1">
        <v>100500130</v>
      </c>
      <c r="C39" s="2" t="s">
        <v>120</v>
      </c>
      <c r="D39" s="1" t="s">
        <v>48</v>
      </c>
      <c r="E39" s="24" t="str">
        <f>VLOOKUP(テーブル1[[#This Row],[型番]],製品情報!$A$2:$D$26,2,FALSE)</f>
        <v>マウス（黒）</v>
      </c>
      <c r="F39" s="25" t="str">
        <f>VLOOKUP(テーブル1[[#This Row],[型番]],製品情報!$A$2:$D$26,3,FALSE)</f>
        <v>マウス</v>
      </c>
      <c r="G39" s="28">
        <f>VLOOKUP(テーブル1[[#This Row],[型番]],製品情報!$A$2:$D$26,4,FALSE)</f>
        <v>890</v>
      </c>
      <c r="H39" s="1">
        <v>9</v>
      </c>
      <c r="I39" s="4">
        <f t="shared" si="0"/>
        <v>8010</v>
      </c>
      <c r="J39" s="6">
        <v>41390</v>
      </c>
    </row>
    <row r="40" spans="1:10" x14ac:dyDescent="0.15">
      <c r="A40" s="5" t="s">
        <v>178</v>
      </c>
      <c r="B40" s="1">
        <v>100500105</v>
      </c>
      <c r="C40" s="2" t="s">
        <v>109</v>
      </c>
      <c r="D40" s="1" t="s">
        <v>179</v>
      </c>
      <c r="E40" s="24" t="str">
        <f>VLOOKUP(テーブル1[[#This Row],[型番]],製品情報!$A$2:$D$26,2,FALSE)</f>
        <v>ハードディスクドライブ 500GB</v>
      </c>
      <c r="F40" s="25" t="str">
        <f>VLOOKUP(テーブル1[[#This Row],[型番]],製品情報!$A$2:$D$26,3,FALSE)</f>
        <v>HDD</v>
      </c>
      <c r="G40" s="28">
        <f>VLOOKUP(テーブル1[[#This Row],[型番]],製品情報!$A$2:$D$26,4,FALSE)</f>
        <v>4890</v>
      </c>
      <c r="H40" s="1">
        <v>2</v>
      </c>
      <c r="I40" s="4">
        <f t="shared" si="0"/>
        <v>9780</v>
      </c>
      <c r="J40" s="6">
        <v>41393</v>
      </c>
    </row>
    <row r="41" spans="1:10" x14ac:dyDescent="0.15">
      <c r="A41" s="5" t="s">
        <v>17</v>
      </c>
      <c r="B41" s="1">
        <v>100500127</v>
      </c>
      <c r="C41" s="2" t="s">
        <v>180</v>
      </c>
      <c r="D41" s="1" t="s">
        <v>61</v>
      </c>
      <c r="E41" s="24" t="str">
        <f>VLOOKUP(テーブル1[[#This Row],[型番]],製品情報!$A$2:$D$26,2,FALSE)</f>
        <v>キーボード（白）</v>
      </c>
      <c r="F41" s="25" t="str">
        <f>VLOOKUP(テーブル1[[#This Row],[型番]],製品情報!$A$2:$D$26,3,FALSE)</f>
        <v>キーボード</v>
      </c>
      <c r="G41" s="28">
        <f>VLOOKUP(テーブル1[[#This Row],[型番]],製品情報!$A$2:$D$26,4,FALSE)</f>
        <v>3780</v>
      </c>
      <c r="H41" s="1">
        <v>1</v>
      </c>
      <c r="I41" s="4">
        <f t="shared" si="0"/>
        <v>3780</v>
      </c>
      <c r="J41" s="6">
        <v>41393</v>
      </c>
    </row>
    <row r="42" spans="1:10" x14ac:dyDescent="0.15">
      <c r="A42" s="5" t="s">
        <v>181</v>
      </c>
      <c r="B42" s="1">
        <v>100500109</v>
      </c>
      <c r="C42" s="2" t="s">
        <v>110</v>
      </c>
      <c r="D42" s="1" t="s">
        <v>182</v>
      </c>
      <c r="E42" s="24" t="str">
        <f>VLOOKUP(テーブル1[[#This Row],[型番]],製品情報!$A$2:$D$26,2,FALSE)</f>
        <v>ハードディスクドライブ 1TB</v>
      </c>
      <c r="F42" s="25" t="str">
        <f>VLOOKUP(テーブル1[[#This Row],[型番]],製品情報!$A$2:$D$26,3,FALSE)</f>
        <v>HDD</v>
      </c>
      <c r="G42" s="28">
        <f>VLOOKUP(テーブル1[[#This Row],[型番]],製品情報!$A$2:$D$26,4,FALSE)</f>
        <v>15330</v>
      </c>
      <c r="H42" s="1">
        <v>2</v>
      </c>
      <c r="I42" s="4">
        <f t="shared" si="0"/>
        <v>30660</v>
      </c>
      <c r="J42" s="6">
        <v>41393</v>
      </c>
    </row>
    <row r="43" spans="1:10" x14ac:dyDescent="0.15">
      <c r="A43" s="5" t="s">
        <v>18</v>
      </c>
      <c r="B43" s="1">
        <v>100500106</v>
      </c>
      <c r="C43" s="2" t="s">
        <v>144</v>
      </c>
      <c r="D43" s="1" t="s">
        <v>183</v>
      </c>
      <c r="E43" s="24" t="str">
        <f>VLOOKUP(テーブル1[[#This Row],[型番]],製品情報!$A$2:$D$26,2,FALSE)</f>
        <v>SDメモリーカード 32GB</v>
      </c>
      <c r="F43" s="25" t="str">
        <f>VLOOKUP(テーブル1[[#This Row],[型番]],製品情報!$A$2:$D$26,3,FALSE)</f>
        <v>ストレージ</v>
      </c>
      <c r="G43" s="28">
        <f>VLOOKUP(テーブル1[[#This Row],[型番]],製品情報!$A$2:$D$26,4,FALSE)</f>
        <v>2200</v>
      </c>
      <c r="H43" s="1">
        <v>10</v>
      </c>
      <c r="I43" s="4">
        <f t="shared" si="0"/>
        <v>22000</v>
      </c>
      <c r="J43" s="6">
        <v>41394</v>
      </c>
    </row>
    <row r="44" spans="1:10" x14ac:dyDescent="0.15">
      <c r="A44" s="5" t="s">
        <v>184</v>
      </c>
      <c r="B44" s="1">
        <v>100500120</v>
      </c>
      <c r="C44" s="2" t="s">
        <v>154</v>
      </c>
      <c r="D44" s="3" t="s">
        <v>185</v>
      </c>
      <c r="E44" s="24" t="str">
        <f>VLOOKUP(テーブル1[[#This Row],[型番]],製品情報!$A$2:$D$26,2,FALSE)</f>
        <v>キーボード（白）</v>
      </c>
      <c r="F44" s="24" t="str">
        <f>VLOOKUP(テーブル1[[#This Row],[型番]],製品情報!$A$2:$D$26,3,FALSE)</f>
        <v>キーボード</v>
      </c>
      <c r="G44" s="28">
        <f>VLOOKUP(テーブル1[[#This Row],[型番]],製品情報!$A$2:$D$26,4,FALSE)</f>
        <v>3780</v>
      </c>
      <c r="H44" s="1">
        <v>1</v>
      </c>
      <c r="I44" s="4">
        <f t="shared" si="0"/>
        <v>3780</v>
      </c>
      <c r="J44" s="6">
        <v>41394</v>
      </c>
    </row>
    <row r="45" spans="1:10" x14ac:dyDescent="0.15">
      <c r="A45" s="5" t="s">
        <v>186</v>
      </c>
      <c r="B45" s="1">
        <v>100500120</v>
      </c>
      <c r="C45" s="2" t="s">
        <v>154</v>
      </c>
      <c r="D45" s="3" t="s">
        <v>187</v>
      </c>
      <c r="E45" s="24" t="str">
        <f>VLOOKUP(テーブル1[[#This Row],[型番]],製品情報!$A$2:$D$26,2,FALSE)</f>
        <v>SDメモリーカード 32GB</v>
      </c>
      <c r="F45" s="24" t="str">
        <f>VLOOKUP(テーブル1[[#This Row],[型番]],製品情報!$A$2:$D$26,3,FALSE)</f>
        <v>ストレージ</v>
      </c>
      <c r="G45" s="28">
        <f>VLOOKUP(テーブル1[[#This Row],[型番]],製品情報!$A$2:$D$26,4,FALSE)</f>
        <v>2200</v>
      </c>
      <c r="H45" s="1">
        <v>5</v>
      </c>
      <c r="I45" s="4">
        <f t="shared" si="0"/>
        <v>11000</v>
      </c>
      <c r="J45" s="6">
        <v>41395</v>
      </c>
    </row>
    <row r="46" spans="1:10" x14ac:dyDescent="0.15">
      <c r="A46" s="5" t="s">
        <v>188</v>
      </c>
      <c r="B46" s="1">
        <v>100500106</v>
      </c>
      <c r="C46" s="2" t="s">
        <v>144</v>
      </c>
      <c r="D46" s="3" t="s">
        <v>189</v>
      </c>
      <c r="E46" s="24" t="str">
        <f>VLOOKUP(テーブル1[[#This Row],[型番]],製品情報!$A$2:$D$26,2,FALSE)</f>
        <v>ハードディスクNAS 2TB</v>
      </c>
      <c r="F46" s="24" t="str">
        <f>VLOOKUP(テーブル1[[#This Row],[型番]],製品情報!$A$2:$D$26,3,FALSE)</f>
        <v>HDD</v>
      </c>
      <c r="G46" s="28">
        <f>VLOOKUP(テーブル1[[#This Row],[型番]],製品情報!$A$2:$D$26,4,FALSE)</f>
        <v>27720</v>
      </c>
      <c r="H46" s="1">
        <v>6</v>
      </c>
      <c r="I46" s="4">
        <f t="shared" si="0"/>
        <v>166320</v>
      </c>
      <c r="J46" s="6">
        <v>41396</v>
      </c>
    </row>
    <row r="47" spans="1:10" x14ac:dyDescent="0.15">
      <c r="A47" s="5" t="s">
        <v>190</v>
      </c>
      <c r="B47" s="1">
        <v>100500101</v>
      </c>
      <c r="C47" s="2" t="s">
        <v>153</v>
      </c>
      <c r="D47" s="3" t="s">
        <v>191</v>
      </c>
      <c r="E47" s="24" t="str">
        <f>VLOOKUP(テーブル1[[#This Row],[型番]],製品情報!$A$2:$D$26,2,FALSE)</f>
        <v>ハードディスクNAS 1TB</v>
      </c>
      <c r="F47" s="24" t="str">
        <f>VLOOKUP(テーブル1[[#This Row],[型番]],製品情報!$A$2:$D$26,3,FALSE)</f>
        <v>HDD</v>
      </c>
      <c r="G47" s="28">
        <f>VLOOKUP(テーブル1[[#This Row],[型番]],製品情報!$A$2:$D$26,4,FALSE)</f>
        <v>17640</v>
      </c>
      <c r="H47" s="1">
        <v>5</v>
      </c>
      <c r="I47" s="4">
        <f t="shared" si="0"/>
        <v>88200</v>
      </c>
      <c r="J47" s="6">
        <v>41397</v>
      </c>
    </row>
    <row r="48" spans="1:10" x14ac:dyDescent="0.15">
      <c r="A48" s="5" t="s">
        <v>192</v>
      </c>
      <c r="B48" s="1">
        <v>100500111</v>
      </c>
      <c r="C48" s="2" t="s">
        <v>169</v>
      </c>
      <c r="D48" s="3" t="s">
        <v>193</v>
      </c>
      <c r="E48" s="24" t="str">
        <f>VLOOKUP(テーブル1[[#This Row],[型番]],製品情報!$A$2:$D$26,2,FALSE)</f>
        <v>ハードディスクドライブ 1TB</v>
      </c>
      <c r="F48" s="24" t="str">
        <f>VLOOKUP(テーブル1[[#This Row],[型番]],製品情報!$A$2:$D$26,3,FALSE)</f>
        <v>HDD</v>
      </c>
      <c r="G48" s="28">
        <f>VLOOKUP(テーブル1[[#This Row],[型番]],製品情報!$A$2:$D$26,4,FALSE)</f>
        <v>15330</v>
      </c>
      <c r="H48" s="1">
        <v>2</v>
      </c>
      <c r="I48" s="4">
        <f t="shared" si="0"/>
        <v>30660</v>
      </c>
      <c r="J48" s="6">
        <v>41397</v>
      </c>
    </row>
    <row r="49" spans="1:10" x14ac:dyDescent="0.15">
      <c r="A49" s="5" t="s">
        <v>194</v>
      </c>
      <c r="B49" s="1">
        <v>100500121</v>
      </c>
      <c r="C49" s="2" t="s">
        <v>195</v>
      </c>
      <c r="D49" s="3" t="s">
        <v>196</v>
      </c>
      <c r="E49" s="24" t="str">
        <f>VLOOKUP(テーブル1[[#This Row],[型番]],製品情報!$A$2:$D$26,2,FALSE)</f>
        <v>マウス（白）</v>
      </c>
      <c r="F49" s="24" t="str">
        <f>VLOOKUP(テーブル1[[#This Row],[型番]],製品情報!$A$2:$D$26,3,FALSE)</f>
        <v>マウス</v>
      </c>
      <c r="G49" s="28">
        <f>VLOOKUP(テーブル1[[#This Row],[型番]],製品情報!$A$2:$D$26,4,FALSE)</f>
        <v>890</v>
      </c>
      <c r="H49" s="1">
        <v>9</v>
      </c>
      <c r="I49" s="4">
        <f t="shared" si="0"/>
        <v>8010</v>
      </c>
      <c r="J49" s="6">
        <v>41397</v>
      </c>
    </row>
    <row r="50" spans="1:10" x14ac:dyDescent="0.15">
      <c r="A50" s="5" t="s">
        <v>197</v>
      </c>
      <c r="B50" s="1">
        <v>100500139</v>
      </c>
      <c r="C50" s="2" t="s">
        <v>125</v>
      </c>
      <c r="D50" s="3" t="s">
        <v>198</v>
      </c>
      <c r="E50" s="24" t="str">
        <f>VLOOKUP(テーブル1[[#This Row],[型番]],製品情報!$A$2:$D$26,2,FALSE)</f>
        <v>ハードディスクドライブ 1TB</v>
      </c>
      <c r="F50" s="24" t="str">
        <f>VLOOKUP(テーブル1[[#This Row],[型番]],製品情報!$A$2:$D$26,3,FALSE)</f>
        <v>HDD</v>
      </c>
      <c r="G50" s="28">
        <f>VLOOKUP(テーブル1[[#This Row],[型番]],製品情報!$A$2:$D$26,4,FALSE)</f>
        <v>15330</v>
      </c>
      <c r="H50" s="1">
        <v>1</v>
      </c>
      <c r="I50" s="4">
        <f t="shared" si="0"/>
        <v>15330</v>
      </c>
      <c r="J50" s="6">
        <v>41401</v>
      </c>
    </row>
    <row r="51" spans="1:10" x14ac:dyDescent="0.15">
      <c r="A51" s="5" t="s">
        <v>199</v>
      </c>
      <c r="B51" s="1">
        <v>100500128</v>
      </c>
      <c r="C51" s="2" t="s">
        <v>165</v>
      </c>
      <c r="D51" s="3" t="s">
        <v>200</v>
      </c>
      <c r="E51" s="24" t="str">
        <f>VLOOKUP(テーブル1[[#This Row],[型番]],製品情報!$A$2:$D$26,2,FALSE)</f>
        <v>Bluetoothマウス（白）</v>
      </c>
      <c r="F51" s="24" t="str">
        <f>VLOOKUP(テーブル1[[#This Row],[型番]],製品情報!$A$2:$D$26,3,FALSE)</f>
        <v>マウス</v>
      </c>
      <c r="G51" s="28">
        <f>VLOOKUP(テーブル1[[#This Row],[型番]],製品情報!$A$2:$D$26,4,FALSE)</f>
        <v>3440</v>
      </c>
      <c r="H51" s="1">
        <v>2</v>
      </c>
      <c r="I51" s="4">
        <f t="shared" si="0"/>
        <v>6880</v>
      </c>
      <c r="J51" s="6">
        <v>41401</v>
      </c>
    </row>
    <row r="52" spans="1:10" x14ac:dyDescent="0.15">
      <c r="A52" s="5" t="s">
        <v>201</v>
      </c>
      <c r="B52" s="1">
        <v>100500131</v>
      </c>
      <c r="C52" s="2" t="s">
        <v>202</v>
      </c>
      <c r="D52" s="3" t="s">
        <v>203</v>
      </c>
      <c r="E52" s="24" t="str">
        <f>VLOOKUP(テーブル1[[#This Row],[型番]],製品情報!$A$2:$D$26,2,FALSE)</f>
        <v>ゲーミングマウス（黒）</v>
      </c>
      <c r="F52" s="24" t="str">
        <f>VLOOKUP(テーブル1[[#This Row],[型番]],製品情報!$A$2:$D$26,3,FALSE)</f>
        <v>マウス</v>
      </c>
      <c r="G52" s="28">
        <f>VLOOKUP(テーブル1[[#This Row],[型番]],製品情報!$A$2:$D$26,4,FALSE)</f>
        <v>4300</v>
      </c>
      <c r="H52" s="1">
        <v>3</v>
      </c>
      <c r="I52" s="4">
        <f t="shared" si="0"/>
        <v>12900</v>
      </c>
      <c r="J52" s="6">
        <v>41401</v>
      </c>
    </row>
    <row r="53" spans="1:10" x14ac:dyDescent="0.15">
      <c r="A53" s="5" t="s">
        <v>204</v>
      </c>
      <c r="B53" s="1">
        <v>100500129</v>
      </c>
      <c r="C53" s="2" t="s">
        <v>205</v>
      </c>
      <c r="D53" s="3" t="s">
        <v>196</v>
      </c>
      <c r="E53" s="24" t="str">
        <f>VLOOKUP(テーブル1[[#This Row],[型番]],製品情報!$A$2:$D$26,2,FALSE)</f>
        <v>マウス（白）</v>
      </c>
      <c r="F53" s="24" t="str">
        <f>VLOOKUP(テーブル1[[#This Row],[型番]],製品情報!$A$2:$D$26,3,FALSE)</f>
        <v>マウス</v>
      </c>
      <c r="G53" s="28">
        <f>VLOOKUP(テーブル1[[#This Row],[型番]],製品情報!$A$2:$D$26,4,FALSE)</f>
        <v>890</v>
      </c>
      <c r="H53" s="1">
        <v>10</v>
      </c>
      <c r="I53" s="4">
        <f t="shared" si="0"/>
        <v>8900</v>
      </c>
      <c r="J53" s="6">
        <v>41402</v>
      </c>
    </row>
    <row r="54" spans="1:10" x14ac:dyDescent="0.15">
      <c r="A54" s="5" t="s">
        <v>206</v>
      </c>
      <c r="B54" s="1">
        <v>100500111</v>
      </c>
      <c r="C54" s="2" t="s">
        <v>169</v>
      </c>
      <c r="D54" s="3" t="s">
        <v>198</v>
      </c>
      <c r="E54" s="24" t="str">
        <f>VLOOKUP(テーブル1[[#This Row],[型番]],製品情報!$A$2:$D$26,2,FALSE)</f>
        <v>ハードディスクドライブ 1TB</v>
      </c>
      <c r="F54" s="24" t="str">
        <f>VLOOKUP(テーブル1[[#This Row],[型番]],製品情報!$A$2:$D$26,3,FALSE)</f>
        <v>HDD</v>
      </c>
      <c r="G54" s="28">
        <f>VLOOKUP(テーブル1[[#This Row],[型番]],製品情報!$A$2:$D$26,4,FALSE)</f>
        <v>15330</v>
      </c>
      <c r="H54" s="1">
        <v>1</v>
      </c>
      <c r="I54" s="4">
        <f t="shared" si="0"/>
        <v>15330</v>
      </c>
      <c r="J54" s="6">
        <v>41403</v>
      </c>
    </row>
    <row r="55" spans="1:10" x14ac:dyDescent="0.15">
      <c r="A55" s="5" t="s">
        <v>207</v>
      </c>
      <c r="B55" s="1">
        <v>100500133</v>
      </c>
      <c r="C55" s="2" t="s">
        <v>208</v>
      </c>
      <c r="D55" s="3" t="s">
        <v>191</v>
      </c>
      <c r="E55" s="24" t="str">
        <f>VLOOKUP(テーブル1[[#This Row],[型番]],製品情報!$A$2:$D$26,2,FALSE)</f>
        <v>ハードディスクNAS 1TB</v>
      </c>
      <c r="F55" s="24" t="str">
        <f>VLOOKUP(テーブル1[[#This Row],[型番]],製品情報!$A$2:$D$26,3,FALSE)</f>
        <v>HDD</v>
      </c>
      <c r="G55" s="28">
        <f>VLOOKUP(テーブル1[[#This Row],[型番]],製品情報!$A$2:$D$26,4,FALSE)</f>
        <v>17640</v>
      </c>
      <c r="H55" s="1">
        <v>10</v>
      </c>
      <c r="I55" s="4">
        <f t="shared" si="0"/>
        <v>176400</v>
      </c>
      <c r="J55" s="6">
        <v>41403</v>
      </c>
    </row>
    <row r="56" spans="1:10" x14ac:dyDescent="0.15">
      <c r="A56" s="5" t="s">
        <v>209</v>
      </c>
      <c r="B56" s="1">
        <v>100500129</v>
      </c>
      <c r="C56" s="2" t="s">
        <v>205</v>
      </c>
      <c r="D56" s="1" t="s">
        <v>210</v>
      </c>
      <c r="E56" s="24" t="str">
        <f>VLOOKUP(テーブル1[[#This Row],[型番]],製品情報!$A$2:$D$26,2,FALSE)</f>
        <v>無線LAN ルーター</v>
      </c>
      <c r="F56" s="25" t="str">
        <f>VLOOKUP(テーブル1[[#This Row],[型番]],製品情報!$A$2:$D$26,3,FALSE)</f>
        <v>その他</v>
      </c>
      <c r="G56" s="28">
        <f>VLOOKUP(テーブル1[[#This Row],[型番]],製品情報!$A$2:$D$26,4,FALSE)</f>
        <v>2480</v>
      </c>
      <c r="H56" s="1">
        <v>9</v>
      </c>
      <c r="I56" s="4">
        <f t="shared" si="0"/>
        <v>22320</v>
      </c>
      <c r="J56" s="6">
        <v>41404</v>
      </c>
    </row>
    <row r="57" spans="1:10" x14ac:dyDescent="0.15">
      <c r="A57" s="5" t="s">
        <v>211</v>
      </c>
      <c r="B57" s="1">
        <v>100500117</v>
      </c>
      <c r="C57" s="2" t="s">
        <v>176</v>
      </c>
      <c r="D57" s="1" t="s">
        <v>210</v>
      </c>
      <c r="E57" s="24" t="str">
        <f>VLOOKUP(テーブル1[[#This Row],[型番]],製品情報!$A$2:$D$26,2,FALSE)</f>
        <v>無線LAN ルーター</v>
      </c>
      <c r="F57" s="25" t="str">
        <f>VLOOKUP(テーブル1[[#This Row],[型番]],製品情報!$A$2:$D$26,3,FALSE)</f>
        <v>その他</v>
      </c>
      <c r="G57" s="28">
        <f>VLOOKUP(テーブル1[[#This Row],[型番]],製品情報!$A$2:$D$26,4,FALSE)</f>
        <v>2480</v>
      </c>
      <c r="H57" s="1">
        <v>3</v>
      </c>
      <c r="I57" s="4">
        <f t="shared" si="0"/>
        <v>7440</v>
      </c>
      <c r="J57" s="6">
        <v>41404</v>
      </c>
    </row>
    <row r="58" spans="1:10" x14ac:dyDescent="0.15">
      <c r="A58" s="5" t="s">
        <v>212</v>
      </c>
      <c r="B58" s="1">
        <v>100500134</v>
      </c>
      <c r="C58" s="2" t="s">
        <v>213</v>
      </c>
      <c r="D58" s="1" t="s">
        <v>214</v>
      </c>
      <c r="E58" s="24" t="str">
        <f>VLOOKUP(テーブル1[[#This Row],[型番]],製品情報!$A$2:$D$26,2,FALSE)</f>
        <v>ハードディスクNAS 2TB</v>
      </c>
      <c r="F58" s="25" t="str">
        <f>VLOOKUP(テーブル1[[#This Row],[型番]],製品情報!$A$2:$D$26,3,FALSE)</f>
        <v>HDD</v>
      </c>
      <c r="G58" s="28">
        <f>VLOOKUP(テーブル1[[#This Row],[型番]],製品情報!$A$2:$D$26,4,FALSE)</f>
        <v>27720</v>
      </c>
      <c r="H58" s="1">
        <v>6</v>
      </c>
      <c r="I58" s="4">
        <f t="shared" si="0"/>
        <v>166320</v>
      </c>
      <c r="J58" s="6">
        <v>41404</v>
      </c>
    </row>
    <row r="59" spans="1:10" x14ac:dyDescent="0.15">
      <c r="A59" s="5" t="s">
        <v>215</v>
      </c>
      <c r="B59" s="1">
        <v>100500111</v>
      </c>
      <c r="C59" s="2" t="s">
        <v>169</v>
      </c>
      <c r="D59" s="1" t="s">
        <v>216</v>
      </c>
      <c r="E59" s="24" t="str">
        <f>VLOOKUP(テーブル1[[#This Row],[型番]],製品情報!$A$2:$D$26,2,FALSE)</f>
        <v>USBメモリー 128GB</v>
      </c>
      <c r="F59" s="25" t="str">
        <f>VLOOKUP(テーブル1[[#This Row],[型番]],製品情報!$A$2:$D$26,3,FALSE)</f>
        <v>ストレージ</v>
      </c>
      <c r="G59" s="28">
        <f>VLOOKUP(テーブル1[[#This Row],[型番]],製品情報!$A$2:$D$26,4,FALSE)</f>
        <v>7400</v>
      </c>
      <c r="H59" s="1">
        <v>3</v>
      </c>
      <c r="I59" s="4">
        <f t="shared" si="0"/>
        <v>22200</v>
      </c>
      <c r="J59" s="6">
        <v>41405</v>
      </c>
    </row>
    <row r="60" spans="1:10" x14ac:dyDescent="0.15">
      <c r="A60" s="5" t="s">
        <v>217</v>
      </c>
      <c r="B60" s="1">
        <v>100500127</v>
      </c>
      <c r="C60" s="2" t="s">
        <v>180</v>
      </c>
      <c r="D60" s="1" t="s">
        <v>218</v>
      </c>
      <c r="E60" s="24" t="str">
        <f>VLOOKUP(テーブル1[[#This Row],[型番]],製品情報!$A$2:$D$26,2,FALSE)</f>
        <v>ハードディスクNAS 2TB</v>
      </c>
      <c r="F60" s="25" t="str">
        <f>VLOOKUP(テーブル1[[#This Row],[型番]],製品情報!$A$2:$D$26,3,FALSE)</f>
        <v>HDD</v>
      </c>
      <c r="G60" s="28">
        <f>VLOOKUP(テーブル1[[#This Row],[型番]],製品情報!$A$2:$D$26,4,FALSE)</f>
        <v>27720</v>
      </c>
      <c r="H60" s="1">
        <v>4</v>
      </c>
      <c r="I60" s="4">
        <f t="shared" si="0"/>
        <v>110880</v>
      </c>
      <c r="J60" s="6">
        <v>41405</v>
      </c>
    </row>
    <row r="61" spans="1:10" x14ac:dyDescent="0.15">
      <c r="A61" s="5" t="s">
        <v>219</v>
      </c>
      <c r="B61" s="1">
        <v>100500133</v>
      </c>
      <c r="C61" s="2" t="s">
        <v>208</v>
      </c>
      <c r="D61" s="1" t="s">
        <v>220</v>
      </c>
      <c r="E61" s="24" t="str">
        <f>VLOOKUP(テーブル1[[#This Row],[型番]],製品情報!$A$2:$D$26,2,FALSE)</f>
        <v>キーボード（黒）</v>
      </c>
      <c r="F61" s="25" t="str">
        <f>VLOOKUP(テーブル1[[#This Row],[型番]],製品情報!$A$2:$D$26,3,FALSE)</f>
        <v>キーボード</v>
      </c>
      <c r="G61" s="28">
        <f>VLOOKUP(テーブル1[[#This Row],[型番]],製品情報!$A$2:$D$26,4,FALSE)</f>
        <v>3780</v>
      </c>
      <c r="H61" s="1">
        <v>10</v>
      </c>
      <c r="I61" s="4">
        <f t="shared" si="0"/>
        <v>37800</v>
      </c>
      <c r="J61" s="6">
        <v>41405</v>
      </c>
    </row>
    <row r="62" spans="1:10" x14ac:dyDescent="0.15">
      <c r="A62" s="5" t="s">
        <v>221</v>
      </c>
      <c r="B62" s="1">
        <v>100500132</v>
      </c>
      <c r="C62" s="2" t="s">
        <v>128</v>
      </c>
      <c r="D62" s="1" t="s">
        <v>222</v>
      </c>
      <c r="E62" s="24" t="str">
        <f>VLOOKUP(テーブル1[[#This Row],[型番]],製品情報!$A$2:$D$26,2,FALSE)</f>
        <v>ゲーミングマウス（白）</v>
      </c>
      <c r="F62" s="25" t="str">
        <f>VLOOKUP(テーブル1[[#This Row],[型番]],製品情報!$A$2:$D$26,3,FALSE)</f>
        <v>マウス</v>
      </c>
      <c r="G62" s="28">
        <f>VLOOKUP(テーブル1[[#This Row],[型番]],製品情報!$A$2:$D$26,4,FALSE)</f>
        <v>4300</v>
      </c>
      <c r="H62" s="1">
        <v>1</v>
      </c>
      <c r="I62" s="4">
        <f t="shared" si="0"/>
        <v>4300</v>
      </c>
      <c r="J62" s="6">
        <v>41405</v>
      </c>
    </row>
    <row r="63" spans="1:10" x14ac:dyDescent="0.15">
      <c r="A63" s="5" t="s">
        <v>223</v>
      </c>
      <c r="B63" s="1">
        <v>100500106</v>
      </c>
      <c r="C63" s="2" t="s">
        <v>144</v>
      </c>
      <c r="D63" s="1" t="s">
        <v>189</v>
      </c>
      <c r="E63" s="24" t="str">
        <f>VLOOKUP(テーブル1[[#This Row],[型番]],製品情報!$A$2:$D$26,2,FALSE)</f>
        <v>ハードディスクNAS 2TB</v>
      </c>
      <c r="F63" s="25" t="str">
        <f>VLOOKUP(テーブル1[[#This Row],[型番]],製品情報!$A$2:$D$26,3,FALSE)</f>
        <v>HDD</v>
      </c>
      <c r="G63" s="28">
        <f>VLOOKUP(テーブル1[[#This Row],[型番]],製品情報!$A$2:$D$26,4,FALSE)</f>
        <v>27720</v>
      </c>
      <c r="H63" s="1">
        <v>2</v>
      </c>
      <c r="I63" s="4">
        <f t="shared" si="0"/>
        <v>55440</v>
      </c>
      <c r="J63" s="6">
        <v>41405</v>
      </c>
    </row>
    <row r="64" spans="1:10" x14ac:dyDescent="0.15">
      <c r="A64" s="5" t="s">
        <v>224</v>
      </c>
      <c r="B64" s="1">
        <v>100500117</v>
      </c>
      <c r="C64" s="2" t="s">
        <v>176</v>
      </c>
      <c r="D64" s="1" t="s">
        <v>225</v>
      </c>
      <c r="E64" s="24" t="str">
        <f>VLOOKUP(テーブル1[[#This Row],[型番]],製品情報!$A$2:$D$26,2,FALSE)</f>
        <v>SDメモリーカード 128GB</v>
      </c>
      <c r="F64" s="25" t="str">
        <f>VLOOKUP(テーブル1[[#This Row],[型番]],製品情報!$A$2:$D$26,3,FALSE)</f>
        <v>ストレージ</v>
      </c>
      <c r="G64" s="28">
        <f>VLOOKUP(テーブル1[[#This Row],[型番]],製品情報!$A$2:$D$26,4,FALSE)</f>
        <v>11000</v>
      </c>
      <c r="H64" s="1">
        <v>10</v>
      </c>
      <c r="I64" s="4">
        <f t="shared" si="0"/>
        <v>110000</v>
      </c>
      <c r="J64" s="6">
        <v>41407</v>
      </c>
    </row>
    <row r="65" spans="1:10" x14ac:dyDescent="0.15">
      <c r="A65" s="5" t="s">
        <v>226</v>
      </c>
      <c r="B65" s="1">
        <v>100500137</v>
      </c>
      <c r="C65" s="2" t="s">
        <v>227</v>
      </c>
      <c r="D65" s="1" t="s">
        <v>228</v>
      </c>
      <c r="E65" s="24" t="str">
        <f>VLOOKUP(テーブル1[[#This Row],[型番]],製品情報!$A$2:$D$26,2,FALSE)</f>
        <v>Bluetoothキーボード（白）</v>
      </c>
      <c r="F65" s="25" t="str">
        <f>VLOOKUP(テーブル1[[#This Row],[型番]],製品情報!$A$2:$D$26,3,FALSE)</f>
        <v>キーボード</v>
      </c>
      <c r="G65" s="28">
        <f>VLOOKUP(テーブル1[[#This Row],[型番]],製品情報!$A$2:$D$26,4,FALSE)</f>
        <v>5200</v>
      </c>
      <c r="H65" s="1">
        <v>3</v>
      </c>
      <c r="I65" s="4">
        <f t="shared" si="0"/>
        <v>15600</v>
      </c>
      <c r="J65" s="6">
        <v>41408</v>
      </c>
    </row>
    <row r="66" spans="1:10" x14ac:dyDescent="0.15">
      <c r="A66" s="5" t="s">
        <v>229</v>
      </c>
      <c r="B66" s="1">
        <v>100500103</v>
      </c>
      <c r="C66" s="2" t="s">
        <v>230</v>
      </c>
      <c r="D66" s="1" t="s">
        <v>231</v>
      </c>
      <c r="E66" s="24" t="str">
        <f>VLOOKUP(テーブル1[[#This Row],[型番]],製品情報!$A$2:$D$26,2,FALSE)</f>
        <v>ハードディスクドライブ 2TB</v>
      </c>
      <c r="F66" s="25" t="str">
        <f>VLOOKUP(テーブル1[[#This Row],[型番]],製品情報!$A$2:$D$26,3,FALSE)</f>
        <v>HDD</v>
      </c>
      <c r="G66" s="28">
        <f>VLOOKUP(テーブル1[[#This Row],[型番]],製品情報!$A$2:$D$26,4,FALSE)</f>
        <v>22050</v>
      </c>
      <c r="H66" s="1">
        <v>6</v>
      </c>
      <c r="I66" s="4">
        <f t="shared" si="0"/>
        <v>132300</v>
      </c>
      <c r="J66" s="6">
        <v>41408</v>
      </c>
    </row>
    <row r="67" spans="1:10" x14ac:dyDescent="0.15">
      <c r="A67" s="5" t="s">
        <v>232</v>
      </c>
      <c r="B67" s="1">
        <v>100500114</v>
      </c>
      <c r="C67" s="2" t="s">
        <v>233</v>
      </c>
      <c r="D67" s="1" t="s">
        <v>228</v>
      </c>
      <c r="E67" s="24" t="str">
        <f>VLOOKUP(テーブル1[[#This Row],[型番]],製品情報!$A$2:$D$26,2,FALSE)</f>
        <v>Bluetoothキーボード（白）</v>
      </c>
      <c r="F67" s="25" t="str">
        <f>VLOOKUP(テーブル1[[#This Row],[型番]],製品情報!$A$2:$D$26,3,FALSE)</f>
        <v>キーボード</v>
      </c>
      <c r="G67" s="28">
        <f>VLOOKUP(テーブル1[[#This Row],[型番]],製品情報!$A$2:$D$26,4,FALSE)</f>
        <v>5200</v>
      </c>
      <c r="H67" s="1">
        <v>4</v>
      </c>
      <c r="I67" s="4">
        <f t="shared" si="0"/>
        <v>20800</v>
      </c>
      <c r="J67" s="6">
        <v>41411</v>
      </c>
    </row>
    <row r="68" spans="1:10" x14ac:dyDescent="0.15">
      <c r="A68" s="5" t="s">
        <v>234</v>
      </c>
      <c r="B68" s="1">
        <v>100500131</v>
      </c>
      <c r="C68" s="2" t="s">
        <v>202</v>
      </c>
      <c r="D68" s="1" t="s">
        <v>203</v>
      </c>
      <c r="E68" s="24" t="str">
        <f>VLOOKUP(テーブル1[[#This Row],[型番]],製品情報!$A$2:$D$26,2,FALSE)</f>
        <v>ゲーミングマウス（黒）</v>
      </c>
      <c r="F68" s="25" t="str">
        <f>VLOOKUP(テーブル1[[#This Row],[型番]],製品情報!$A$2:$D$26,3,FALSE)</f>
        <v>マウス</v>
      </c>
      <c r="G68" s="28">
        <f>VLOOKUP(テーブル1[[#This Row],[型番]],製品情報!$A$2:$D$26,4,FALSE)</f>
        <v>4300</v>
      </c>
      <c r="H68" s="1">
        <v>1</v>
      </c>
      <c r="I68" s="4">
        <f t="shared" ref="I68:I126" si="1">G68*H68</f>
        <v>4300</v>
      </c>
      <c r="J68" s="6">
        <v>41411</v>
      </c>
    </row>
    <row r="69" spans="1:10" x14ac:dyDescent="0.15">
      <c r="A69" s="5" t="s">
        <v>235</v>
      </c>
      <c r="B69" s="1">
        <v>100500132</v>
      </c>
      <c r="C69" s="2" t="s">
        <v>128</v>
      </c>
      <c r="D69" s="1" t="s">
        <v>236</v>
      </c>
      <c r="E69" s="24" t="str">
        <f>VLOOKUP(テーブル1[[#This Row],[型番]],製品情報!$A$2:$D$26,2,FALSE)</f>
        <v>ハードディスクドライブ 1TB</v>
      </c>
      <c r="F69" s="25" t="str">
        <f>VLOOKUP(テーブル1[[#This Row],[型番]],製品情報!$A$2:$D$26,3,FALSE)</f>
        <v>HDD</v>
      </c>
      <c r="G69" s="28">
        <f>VLOOKUP(テーブル1[[#This Row],[型番]],製品情報!$A$2:$D$26,4,FALSE)</f>
        <v>15330</v>
      </c>
      <c r="H69" s="1">
        <v>8</v>
      </c>
      <c r="I69" s="4">
        <f t="shared" si="1"/>
        <v>122640</v>
      </c>
      <c r="J69" s="6">
        <v>41412</v>
      </c>
    </row>
    <row r="70" spans="1:10" x14ac:dyDescent="0.15">
      <c r="A70" s="5" t="s">
        <v>237</v>
      </c>
      <c r="B70" s="1">
        <v>100500139</v>
      </c>
      <c r="C70" s="2" t="s">
        <v>125</v>
      </c>
      <c r="D70" s="1" t="s">
        <v>228</v>
      </c>
      <c r="E70" s="24" t="str">
        <f>VLOOKUP(テーブル1[[#This Row],[型番]],製品情報!$A$2:$D$26,2,FALSE)</f>
        <v>Bluetoothキーボード（白）</v>
      </c>
      <c r="F70" s="25" t="str">
        <f>VLOOKUP(テーブル1[[#This Row],[型番]],製品情報!$A$2:$D$26,3,FALSE)</f>
        <v>キーボード</v>
      </c>
      <c r="G70" s="28">
        <f>VLOOKUP(テーブル1[[#This Row],[型番]],製品情報!$A$2:$D$26,4,FALSE)</f>
        <v>5200</v>
      </c>
      <c r="H70" s="1">
        <v>8</v>
      </c>
      <c r="I70" s="4">
        <f t="shared" si="1"/>
        <v>41600</v>
      </c>
      <c r="J70" s="6">
        <v>41414</v>
      </c>
    </row>
    <row r="71" spans="1:10" x14ac:dyDescent="0.15">
      <c r="A71" s="5" t="s">
        <v>238</v>
      </c>
      <c r="B71" s="1">
        <v>100500114</v>
      </c>
      <c r="C71" s="2" t="s">
        <v>233</v>
      </c>
      <c r="D71" s="1" t="s">
        <v>239</v>
      </c>
      <c r="E71" s="24" t="str">
        <f>VLOOKUP(テーブル1[[#This Row],[型番]],製品情報!$A$2:$D$26,2,FALSE)</f>
        <v>ハードディスクドライブ 500GB</v>
      </c>
      <c r="F71" s="25" t="str">
        <f>VLOOKUP(テーブル1[[#This Row],[型番]],製品情報!$A$2:$D$26,3,FALSE)</f>
        <v>HDD</v>
      </c>
      <c r="G71" s="28">
        <f>VLOOKUP(テーブル1[[#This Row],[型番]],製品情報!$A$2:$D$26,4,FALSE)</f>
        <v>4890</v>
      </c>
      <c r="H71" s="1">
        <v>8</v>
      </c>
      <c r="I71" s="4">
        <f t="shared" si="1"/>
        <v>39120</v>
      </c>
      <c r="J71" s="6">
        <v>41414</v>
      </c>
    </row>
    <row r="72" spans="1:10" x14ac:dyDescent="0.15">
      <c r="A72" s="5" t="s">
        <v>240</v>
      </c>
      <c r="B72" s="1">
        <v>100500125</v>
      </c>
      <c r="C72" s="2" t="s">
        <v>134</v>
      </c>
      <c r="D72" s="1" t="s">
        <v>241</v>
      </c>
      <c r="E72" s="24" t="str">
        <f>VLOOKUP(テーブル1[[#This Row],[型番]],製品情報!$A$2:$D$26,2,FALSE)</f>
        <v>ハードディスクドライブ 750GB</v>
      </c>
      <c r="F72" s="25" t="str">
        <f>VLOOKUP(テーブル1[[#This Row],[型番]],製品情報!$A$2:$D$26,3,FALSE)</f>
        <v>HDD</v>
      </c>
      <c r="G72" s="28">
        <f>VLOOKUP(テーブル1[[#This Row],[型番]],製品情報!$A$2:$D$26,4,FALSE)</f>
        <v>6480</v>
      </c>
      <c r="H72" s="1">
        <v>3</v>
      </c>
      <c r="I72" s="4">
        <f t="shared" si="1"/>
        <v>19440</v>
      </c>
      <c r="J72" s="6">
        <v>41415</v>
      </c>
    </row>
    <row r="73" spans="1:10" x14ac:dyDescent="0.15">
      <c r="A73" s="5" t="s">
        <v>242</v>
      </c>
      <c r="B73" s="1">
        <v>100500134</v>
      </c>
      <c r="C73" s="2" t="s">
        <v>213</v>
      </c>
      <c r="D73" s="1" t="s">
        <v>216</v>
      </c>
      <c r="E73" s="24" t="str">
        <f>VLOOKUP(テーブル1[[#This Row],[型番]],製品情報!$A$2:$D$26,2,FALSE)</f>
        <v>USBメモリー 128GB</v>
      </c>
      <c r="F73" s="25" t="str">
        <f>VLOOKUP(テーブル1[[#This Row],[型番]],製品情報!$A$2:$D$26,3,FALSE)</f>
        <v>ストレージ</v>
      </c>
      <c r="G73" s="28">
        <f>VLOOKUP(テーブル1[[#This Row],[型番]],製品情報!$A$2:$D$26,4,FALSE)</f>
        <v>7400</v>
      </c>
      <c r="H73" s="1">
        <v>6</v>
      </c>
      <c r="I73" s="4">
        <f t="shared" si="1"/>
        <v>44400</v>
      </c>
      <c r="J73" s="6">
        <v>41416</v>
      </c>
    </row>
    <row r="74" spans="1:10" x14ac:dyDescent="0.15">
      <c r="A74" s="5" t="s">
        <v>243</v>
      </c>
      <c r="B74" s="1">
        <v>100500130</v>
      </c>
      <c r="C74" s="2" t="s">
        <v>120</v>
      </c>
      <c r="D74" s="1" t="s">
        <v>244</v>
      </c>
      <c r="E74" s="24" t="str">
        <f>VLOOKUP(テーブル1[[#This Row],[型番]],製品情報!$A$2:$D$26,2,FALSE)</f>
        <v>無線LAN モバイルルーター</v>
      </c>
      <c r="F74" s="25" t="str">
        <f>VLOOKUP(テーブル1[[#This Row],[型番]],製品情報!$A$2:$D$26,3,FALSE)</f>
        <v>その他</v>
      </c>
      <c r="G74" s="28">
        <f>VLOOKUP(テーブル1[[#This Row],[型番]],製品情報!$A$2:$D$26,4,FALSE)</f>
        <v>4480</v>
      </c>
      <c r="H74" s="1">
        <v>5</v>
      </c>
      <c r="I74" s="4">
        <f t="shared" si="1"/>
        <v>22400</v>
      </c>
      <c r="J74" s="6">
        <v>41417</v>
      </c>
    </row>
    <row r="75" spans="1:10" x14ac:dyDescent="0.15">
      <c r="A75" s="5" t="s">
        <v>245</v>
      </c>
      <c r="B75" s="1">
        <v>100500112</v>
      </c>
      <c r="C75" s="2" t="s">
        <v>115</v>
      </c>
      <c r="D75" s="1" t="s">
        <v>246</v>
      </c>
      <c r="E75" s="24" t="str">
        <f>VLOOKUP(テーブル1[[#This Row],[型番]],製品情報!$A$2:$D$26,2,FALSE)</f>
        <v>ハードディスクドライブ 2TB</v>
      </c>
      <c r="F75" s="25" t="str">
        <f>VLOOKUP(テーブル1[[#This Row],[型番]],製品情報!$A$2:$D$26,3,FALSE)</f>
        <v>HDD</v>
      </c>
      <c r="G75" s="28">
        <f>VLOOKUP(テーブル1[[#This Row],[型番]],製品情報!$A$2:$D$26,4,FALSE)</f>
        <v>22050</v>
      </c>
      <c r="H75" s="1">
        <v>9</v>
      </c>
      <c r="I75" s="4">
        <f t="shared" si="1"/>
        <v>198450</v>
      </c>
      <c r="J75" s="6">
        <v>41418</v>
      </c>
    </row>
    <row r="76" spans="1:10" x14ac:dyDescent="0.15">
      <c r="A76" s="5" t="s">
        <v>247</v>
      </c>
      <c r="B76" s="1">
        <v>100500103</v>
      </c>
      <c r="C76" s="2" t="s">
        <v>230</v>
      </c>
      <c r="D76" s="1" t="s">
        <v>225</v>
      </c>
      <c r="E76" s="24" t="str">
        <f>VLOOKUP(テーブル1[[#This Row],[型番]],製品情報!$A$2:$D$26,2,FALSE)</f>
        <v>SDメモリーカード 128GB</v>
      </c>
      <c r="F76" s="25" t="str">
        <f>VLOOKUP(テーブル1[[#This Row],[型番]],製品情報!$A$2:$D$26,3,FALSE)</f>
        <v>ストレージ</v>
      </c>
      <c r="G76" s="28">
        <f>VLOOKUP(テーブル1[[#This Row],[型番]],製品情報!$A$2:$D$26,4,FALSE)</f>
        <v>11000</v>
      </c>
      <c r="H76" s="1">
        <v>7</v>
      </c>
      <c r="I76" s="4">
        <f t="shared" si="1"/>
        <v>77000</v>
      </c>
      <c r="J76" s="6">
        <v>41418</v>
      </c>
    </row>
    <row r="77" spans="1:10" x14ac:dyDescent="0.15">
      <c r="A77" s="5" t="s">
        <v>248</v>
      </c>
      <c r="B77" s="1">
        <v>100500129</v>
      </c>
      <c r="C77" s="2" t="s">
        <v>205</v>
      </c>
      <c r="D77" s="1" t="s">
        <v>249</v>
      </c>
      <c r="E77" s="24" t="str">
        <f>VLOOKUP(テーブル1[[#This Row],[型番]],製品情報!$A$2:$D$26,2,FALSE)</f>
        <v>ハードディスクドライブ 2TB</v>
      </c>
      <c r="F77" s="25" t="str">
        <f>VLOOKUP(テーブル1[[#This Row],[型番]],製品情報!$A$2:$D$26,3,FALSE)</f>
        <v>HDD</v>
      </c>
      <c r="G77" s="28">
        <f>VLOOKUP(テーブル1[[#This Row],[型番]],製品情報!$A$2:$D$26,4,FALSE)</f>
        <v>22050</v>
      </c>
      <c r="H77" s="1">
        <v>6</v>
      </c>
      <c r="I77" s="4">
        <f t="shared" si="1"/>
        <v>132300</v>
      </c>
      <c r="J77" s="6">
        <v>41418</v>
      </c>
    </row>
    <row r="78" spans="1:10" x14ac:dyDescent="0.15">
      <c r="A78" s="5" t="s">
        <v>250</v>
      </c>
      <c r="B78" s="1">
        <v>100500136</v>
      </c>
      <c r="C78" s="2" t="s">
        <v>251</v>
      </c>
      <c r="D78" s="1" t="s">
        <v>126</v>
      </c>
      <c r="E78" s="24" t="str">
        <f>VLOOKUP(テーブル1[[#This Row],[型番]],製品情報!$A$2:$D$26,2,FALSE)</f>
        <v>USBメモリー 32GB</v>
      </c>
      <c r="F78" s="25" t="str">
        <f>VLOOKUP(テーブル1[[#This Row],[型番]],製品情報!$A$2:$D$26,3,FALSE)</f>
        <v>ストレージ</v>
      </c>
      <c r="G78" s="28">
        <f>VLOOKUP(テーブル1[[#This Row],[型番]],製品情報!$A$2:$D$26,4,FALSE)</f>
        <v>2100</v>
      </c>
      <c r="H78" s="1">
        <v>7</v>
      </c>
      <c r="I78" s="4">
        <f t="shared" si="1"/>
        <v>14700</v>
      </c>
      <c r="J78" s="6">
        <v>41418</v>
      </c>
    </row>
    <row r="79" spans="1:10" x14ac:dyDescent="0.15">
      <c r="A79" s="5" t="s">
        <v>252</v>
      </c>
      <c r="B79" s="1">
        <v>100500117</v>
      </c>
      <c r="C79" s="2" t="s">
        <v>176</v>
      </c>
      <c r="D79" s="1" t="s">
        <v>228</v>
      </c>
      <c r="E79" s="24" t="str">
        <f>VLOOKUP(テーブル1[[#This Row],[型番]],製品情報!$A$2:$D$26,2,FALSE)</f>
        <v>Bluetoothキーボード（白）</v>
      </c>
      <c r="F79" s="25" t="str">
        <f>VLOOKUP(テーブル1[[#This Row],[型番]],製品情報!$A$2:$D$26,3,FALSE)</f>
        <v>キーボード</v>
      </c>
      <c r="G79" s="28">
        <f>VLOOKUP(テーブル1[[#This Row],[型番]],製品情報!$A$2:$D$26,4,FALSE)</f>
        <v>5200</v>
      </c>
      <c r="H79" s="1">
        <v>9</v>
      </c>
      <c r="I79" s="4">
        <f t="shared" si="1"/>
        <v>46800</v>
      </c>
      <c r="J79" s="6">
        <v>41419</v>
      </c>
    </row>
    <row r="80" spans="1:10" x14ac:dyDescent="0.15">
      <c r="A80" s="5" t="s">
        <v>253</v>
      </c>
      <c r="B80" s="1">
        <v>100500123</v>
      </c>
      <c r="C80" s="2" t="s">
        <v>254</v>
      </c>
      <c r="D80" s="1" t="s">
        <v>255</v>
      </c>
      <c r="E80" s="24" t="str">
        <f>VLOOKUP(テーブル1[[#This Row],[型番]],製品情報!$A$2:$D$26,2,FALSE)</f>
        <v>USBメモリー 128GB</v>
      </c>
      <c r="F80" s="25" t="str">
        <f>VLOOKUP(テーブル1[[#This Row],[型番]],製品情報!$A$2:$D$26,3,FALSE)</f>
        <v>ストレージ</v>
      </c>
      <c r="G80" s="28">
        <f>VLOOKUP(テーブル1[[#This Row],[型番]],製品情報!$A$2:$D$26,4,FALSE)</f>
        <v>7400</v>
      </c>
      <c r="H80" s="1">
        <v>6</v>
      </c>
      <c r="I80" s="4">
        <f t="shared" si="1"/>
        <v>44400</v>
      </c>
      <c r="J80" s="6">
        <v>41421</v>
      </c>
    </row>
    <row r="81" spans="1:10" x14ac:dyDescent="0.15">
      <c r="A81" s="5" t="s">
        <v>256</v>
      </c>
      <c r="B81" s="1">
        <v>100500123</v>
      </c>
      <c r="C81" s="2" t="s">
        <v>254</v>
      </c>
      <c r="D81" s="1" t="s">
        <v>257</v>
      </c>
      <c r="E81" s="24" t="str">
        <f>VLOOKUP(テーブル1[[#This Row],[型番]],製品情報!$A$2:$D$26,2,FALSE)</f>
        <v>Bluetoothマウス（黒）</v>
      </c>
      <c r="F81" s="25" t="str">
        <f>VLOOKUP(テーブル1[[#This Row],[型番]],製品情報!$A$2:$D$26,3,FALSE)</f>
        <v>マウス</v>
      </c>
      <c r="G81" s="28">
        <f>VLOOKUP(テーブル1[[#This Row],[型番]],製品情報!$A$2:$D$26,4,FALSE)</f>
        <v>3440</v>
      </c>
      <c r="H81" s="1">
        <v>1</v>
      </c>
      <c r="I81" s="4">
        <f t="shared" si="1"/>
        <v>3440</v>
      </c>
      <c r="J81" s="6">
        <v>41422</v>
      </c>
    </row>
    <row r="82" spans="1:10" x14ac:dyDescent="0.15">
      <c r="A82" s="5" t="s">
        <v>258</v>
      </c>
      <c r="B82" s="1">
        <v>100500108</v>
      </c>
      <c r="C82" s="2" t="s">
        <v>171</v>
      </c>
      <c r="D82" s="1" t="s">
        <v>259</v>
      </c>
      <c r="E82" s="24" t="str">
        <f>VLOOKUP(テーブル1[[#This Row],[型番]],製品情報!$A$2:$D$26,2,FALSE)</f>
        <v>ハードディスクドライブ 500GB</v>
      </c>
      <c r="F82" s="25" t="str">
        <f>VLOOKUP(テーブル1[[#This Row],[型番]],製品情報!$A$2:$D$26,3,FALSE)</f>
        <v>HDD</v>
      </c>
      <c r="G82" s="28">
        <f>VLOOKUP(テーブル1[[#This Row],[型番]],製品情報!$A$2:$D$26,4,FALSE)</f>
        <v>4890</v>
      </c>
      <c r="H82" s="1">
        <v>10</v>
      </c>
      <c r="I82" s="4">
        <f t="shared" si="1"/>
        <v>48900</v>
      </c>
      <c r="J82" s="6">
        <v>41422</v>
      </c>
    </row>
    <row r="83" spans="1:10" x14ac:dyDescent="0.15">
      <c r="A83" s="5" t="s">
        <v>260</v>
      </c>
      <c r="B83" s="1">
        <v>100500134</v>
      </c>
      <c r="C83" s="2" t="s">
        <v>213</v>
      </c>
      <c r="D83" s="1" t="s">
        <v>228</v>
      </c>
      <c r="E83" s="24" t="str">
        <f>VLOOKUP(テーブル1[[#This Row],[型番]],製品情報!$A$2:$D$26,2,FALSE)</f>
        <v>Bluetoothキーボード（白）</v>
      </c>
      <c r="F83" s="25" t="str">
        <f>VLOOKUP(テーブル1[[#This Row],[型番]],製品情報!$A$2:$D$26,3,FALSE)</f>
        <v>キーボード</v>
      </c>
      <c r="G83" s="28">
        <f>VLOOKUP(テーブル1[[#This Row],[型番]],製品情報!$A$2:$D$26,4,FALSE)</f>
        <v>5200</v>
      </c>
      <c r="H83" s="1">
        <v>4</v>
      </c>
      <c r="I83" s="4">
        <f t="shared" si="1"/>
        <v>20800</v>
      </c>
      <c r="J83" s="6">
        <v>41423</v>
      </c>
    </row>
    <row r="84" spans="1:10" x14ac:dyDescent="0.15">
      <c r="A84" s="5" t="s">
        <v>261</v>
      </c>
      <c r="B84" s="1">
        <v>100500120</v>
      </c>
      <c r="C84" s="2" t="s">
        <v>154</v>
      </c>
      <c r="D84" s="1" t="s">
        <v>257</v>
      </c>
      <c r="E84" s="24" t="str">
        <f>VLOOKUP(テーブル1[[#This Row],[型番]],製品情報!$A$2:$D$26,2,FALSE)</f>
        <v>Bluetoothマウス（黒）</v>
      </c>
      <c r="F84" s="25" t="str">
        <f>VLOOKUP(テーブル1[[#This Row],[型番]],製品情報!$A$2:$D$26,3,FALSE)</f>
        <v>マウス</v>
      </c>
      <c r="G84" s="28">
        <f>VLOOKUP(テーブル1[[#This Row],[型番]],製品情報!$A$2:$D$26,4,FALSE)</f>
        <v>3440</v>
      </c>
      <c r="H84" s="1">
        <v>8</v>
      </c>
      <c r="I84" s="4">
        <f t="shared" si="1"/>
        <v>27520</v>
      </c>
      <c r="J84" s="6">
        <v>41424</v>
      </c>
    </row>
    <row r="85" spans="1:10" x14ac:dyDescent="0.15">
      <c r="A85" s="5" t="s">
        <v>262</v>
      </c>
      <c r="B85" s="1">
        <v>100500138</v>
      </c>
      <c r="C85" s="2" t="s">
        <v>132</v>
      </c>
      <c r="D85" s="3" t="s">
        <v>216</v>
      </c>
      <c r="E85" s="24" t="str">
        <f>VLOOKUP(テーブル1[[#This Row],[型番]],製品情報!$A$2:$D$26,2,FALSE)</f>
        <v>USBメモリー 128GB</v>
      </c>
      <c r="F85" s="24" t="str">
        <f>VLOOKUP(テーブル1[[#This Row],[型番]],製品情報!$A$2:$D$26,3,FALSE)</f>
        <v>ストレージ</v>
      </c>
      <c r="G85" s="28">
        <f>VLOOKUP(テーブル1[[#This Row],[型番]],製品情報!$A$2:$D$26,4,FALSE)</f>
        <v>7400</v>
      </c>
      <c r="H85" s="1">
        <v>4</v>
      </c>
      <c r="I85" s="4">
        <f t="shared" si="1"/>
        <v>29600</v>
      </c>
      <c r="J85" s="6">
        <v>41424</v>
      </c>
    </row>
    <row r="86" spans="1:10" x14ac:dyDescent="0.15">
      <c r="A86" s="5" t="s">
        <v>263</v>
      </c>
      <c r="B86" s="1">
        <v>100500139</v>
      </c>
      <c r="C86" s="2" t="s">
        <v>125</v>
      </c>
      <c r="D86" s="3" t="s">
        <v>264</v>
      </c>
      <c r="E86" s="24" t="str">
        <f>VLOOKUP(テーブル1[[#This Row],[型番]],製品情報!$A$2:$D$26,2,FALSE)</f>
        <v>マウス（黒）</v>
      </c>
      <c r="F86" s="24" t="str">
        <f>VLOOKUP(テーブル1[[#This Row],[型番]],製品情報!$A$2:$D$26,3,FALSE)</f>
        <v>マウス</v>
      </c>
      <c r="G86" s="28">
        <f>VLOOKUP(テーブル1[[#This Row],[型番]],製品情報!$A$2:$D$26,4,FALSE)</f>
        <v>890</v>
      </c>
      <c r="H86" s="1">
        <v>10</v>
      </c>
      <c r="I86" s="4">
        <f t="shared" si="1"/>
        <v>8900</v>
      </c>
      <c r="J86" s="6">
        <v>41426</v>
      </c>
    </row>
    <row r="87" spans="1:10" x14ac:dyDescent="0.15">
      <c r="A87" s="5" t="s">
        <v>265</v>
      </c>
      <c r="B87" s="1">
        <v>100500138</v>
      </c>
      <c r="C87" s="2" t="s">
        <v>132</v>
      </c>
      <c r="D87" s="3" t="s">
        <v>266</v>
      </c>
      <c r="E87" s="24" t="str">
        <f>VLOOKUP(テーブル1[[#This Row],[型番]],製品情報!$A$2:$D$26,2,FALSE)</f>
        <v>ゲーミングマウス（黒）</v>
      </c>
      <c r="F87" s="24" t="str">
        <f>VLOOKUP(テーブル1[[#This Row],[型番]],製品情報!$A$2:$D$26,3,FALSE)</f>
        <v>マウス</v>
      </c>
      <c r="G87" s="28">
        <f>VLOOKUP(テーブル1[[#This Row],[型番]],製品情報!$A$2:$D$26,4,FALSE)</f>
        <v>4300</v>
      </c>
      <c r="H87" s="1">
        <v>3</v>
      </c>
      <c r="I87" s="4">
        <f t="shared" si="1"/>
        <v>12900</v>
      </c>
      <c r="J87" s="6">
        <v>41426</v>
      </c>
    </row>
    <row r="88" spans="1:10" x14ac:dyDescent="0.15">
      <c r="A88" s="5" t="s">
        <v>267</v>
      </c>
      <c r="B88" s="1">
        <v>100500122</v>
      </c>
      <c r="C88" s="2" t="s">
        <v>268</v>
      </c>
      <c r="D88" s="3" t="s">
        <v>246</v>
      </c>
      <c r="E88" s="24" t="str">
        <f>VLOOKUP(テーブル1[[#This Row],[型番]],製品情報!$A$2:$D$26,2,FALSE)</f>
        <v>ハードディスクドライブ 2TB</v>
      </c>
      <c r="F88" s="24" t="str">
        <f>VLOOKUP(テーブル1[[#This Row],[型番]],製品情報!$A$2:$D$26,3,FALSE)</f>
        <v>HDD</v>
      </c>
      <c r="G88" s="28">
        <f>VLOOKUP(テーブル1[[#This Row],[型番]],製品情報!$A$2:$D$26,4,FALSE)</f>
        <v>22050</v>
      </c>
      <c r="H88" s="1">
        <v>9</v>
      </c>
      <c r="I88" s="4">
        <f t="shared" si="1"/>
        <v>198450</v>
      </c>
      <c r="J88" s="6">
        <v>41426</v>
      </c>
    </row>
    <row r="89" spans="1:10" x14ac:dyDescent="0.15">
      <c r="A89" s="5" t="s">
        <v>269</v>
      </c>
      <c r="B89" s="1">
        <v>100500123</v>
      </c>
      <c r="C89" s="2" t="s">
        <v>254</v>
      </c>
      <c r="D89" s="3" t="s">
        <v>270</v>
      </c>
      <c r="E89" s="24" t="str">
        <f>VLOOKUP(テーブル1[[#This Row],[型番]],製品情報!$A$2:$D$26,2,FALSE)</f>
        <v>ゲーミングマウス（白）</v>
      </c>
      <c r="F89" s="24" t="str">
        <f>VLOOKUP(テーブル1[[#This Row],[型番]],製品情報!$A$2:$D$26,3,FALSE)</f>
        <v>マウス</v>
      </c>
      <c r="G89" s="28">
        <f>VLOOKUP(テーブル1[[#This Row],[型番]],製品情報!$A$2:$D$26,4,FALSE)</f>
        <v>4300</v>
      </c>
      <c r="H89" s="1">
        <v>9</v>
      </c>
      <c r="I89" s="4">
        <f t="shared" si="1"/>
        <v>38700</v>
      </c>
      <c r="J89" s="6">
        <v>41429</v>
      </c>
    </row>
    <row r="90" spans="1:10" x14ac:dyDescent="0.15">
      <c r="A90" s="5" t="s">
        <v>271</v>
      </c>
      <c r="B90" s="1">
        <v>100500124</v>
      </c>
      <c r="C90" s="2" t="s">
        <v>130</v>
      </c>
      <c r="D90" s="3" t="s">
        <v>241</v>
      </c>
      <c r="E90" s="24" t="str">
        <f>VLOOKUP(テーブル1[[#This Row],[型番]],製品情報!$A$2:$D$26,2,FALSE)</f>
        <v>ハードディスクドライブ 750GB</v>
      </c>
      <c r="F90" s="24" t="str">
        <f>VLOOKUP(テーブル1[[#This Row],[型番]],製品情報!$A$2:$D$26,3,FALSE)</f>
        <v>HDD</v>
      </c>
      <c r="G90" s="28">
        <f>VLOOKUP(テーブル1[[#This Row],[型番]],製品情報!$A$2:$D$26,4,FALSE)</f>
        <v>6480</v>
      </c>
      <c r="H90" s="1">
        <v>10</v>
      </c>
      <c r="I90" s="4">
        <f t="shared" si="1"/>
        <v>64800</v>
      </c>
      <c r="J90" s="6">
        <v>41429</v>
      </c>
    </row>
    <row r="91" spans="1:10" x14ac:dyDescent="0.15">
      <c r="A91" s="5" t="s">
        <v>272</v>
      </c>
      <c r="B91" s="1">
        <v>100500126</v>
      </c>
      <c r="C91" s="2" t="s">
        <v>273</v>
      </c>
      <c r="D91" s="3" t="s">
        <v>274</v>
      </c>
      <c r="E91" s="24" t="str">
        <f>VLOOKUP(テーブル1[[#This Row],[型番]],製品情報!$A$2:$D$26,2,FALSE)</f>
        <v>ハードディスクNAS 1TB</v>
      </c>
      <c r="F91" s="24" t="str">
        <f>VLOOKUP(テーブル1[[#This Row],[型番]],製品情報!$A$2:$D$26,3,FALSE)</f>
        <v>HDD</v>
      </c>
      <c r="G91" s="28">
        <f>VLOOKUP(テーブル1[[#This Row],[型番]],製品情報!$A$2:$D$26,4,FALSE)</f>
        <v>17640</v>
      </c>
      <c r="H91" s="1">
        <v>7</v>
      </c>
      <c r="I91" s="4">
        <f t="shared" si="1"/>
        <v>123480</v>
      </c>
      <c r="J91" s="6">
        <v>41430</v>
      </c>
    </row>
    <row r="92" spans="1:10" x14ac:dyDescent="0.15">
      <c r="A92" s="5" t="s">
        <v>275</v>
      </c>
      <c r="B92" s="1">
        <v>100500129</v>
      </c>
      <c r="C92" s="2" t="s">
        <v>205</v>
      </c>
      <c r="D92" s="3" t="s">
        <v>216</v>
      </c>
      <c r="E92" s="24" t="str">
        <f>VLOOKUP(テーブル1[[#This Row],[型番]],製品情報!$A$2:$D$26,2,FALSE)</f>
        <v>USBメモリー 128GB</v>
      </c>
      <c r="F92" s="24" t="str">
        <f>VLOOKUP(テーブル1[[#This Row],[型番]],製品情報!$A$2:$D$26,3,FALSE)</f>
        <v>ストレージ</v>
      </c>
      <c r="G92" s="28">
        <f>VLOOKUP(テーブル1[[#This Row],[型番]],製品情報!$A$2:$D$26,4,FALSE)</f>
        <v>7400</v>
      </c>
      <c r="H92" s="1">
        <v>5</v>
      </c>
      <c r="I92" s="4">
        <f t="shared" si="1"/>
        <v>37000</v>
      </c>
      <c r="J92" s="6">
        <v>41430</v>
      </c>
    </row>
    <row r="93" spans="1:10" x14ac:dyDescent="0.15">
      <c r="A93" s="5" t="s">
        <v>276</v>
      </c>
      <c r="B93" s="1">
        <v>100500105</v>
      </c>
      <c r="C93" s="2" t="s">
        <v>109</v>
      </c>
      <c r="D93" s="3" t="s">
        <v>246</v>
      </c>
      <c r="E93" s="24" t="str">
        <f>VLOOKUP(テーブル1[[#This Row],[型番]],製品情報!$A$2:$D$26,2,FALSE)</f>
        <v>ハードディスクドライブ 2TB</v>
      </c>
      <c r="F93" s="24" t="str">
        <f>VLOOKUP(テーブル1[[#This Row],[型番]],製品情報!$A$2:$D$26,3,FALSE)</f>
        <v>HDD</v>
      </c>
      <c r="G93" s="28">
        <f>VLOOKUP(テーブル1[[#This Row],[型番]],製品情報!$A$2:$D$26,4,FALSE)</f>
        <v>22050</v>
      </c>
      <c r="H93" s="1">
        <v>3</v>
      </c>
      <c r="I93" s="4">
        <f t="shared" si="1"/>
        <v>66150</v>
      </c>
      <c r="J93" s="6">
        <v>41431</v>
      </c>
    </row>
    <row r="94" spans="1:10" x14ac:dyDescent="0.15">
      <c r="A94" s="5" t="s">
        <v>277</v>
      </c>
      <c r="B94" s="1">
        <v>100500101</v>
      </c>
      <c r="C94" s="2" t="s">
        <v>153</v>
      </c>
      <c r="D94" s="3" t="s">
        <v>198</v>
      </c>
      <c r="E94" s="24" t="str">
        <f>VLOOKUP(テーブル1[[#This Row],[型番]],製品情報!$A$2:$D$26,2,FALSE)</f>
        <v>ハードディスクドライブ 1TB</v>
      </c>
      <c r="F94" s="24" t="str">
        <f>VLOOKUP(テーブル1[[#This Row],[型番]],製品情報!$A$2:$D$26,3,FALSE)</f>
        <v>HDD</v>
      </c>
      <c r="G94" s="28">
        <f>VLOOKUP(テーブル1[[#This Row],[型番]],製品情報!$A$2:$D$26,4,FALSE)</f>
        <v>15330</v>
      </c>
      <c r="H94" s="1">
        <v>7</v>
      </c>
      <c r="I94" s="4">
        <f t="shared" si="1"/>
        <v>107310</v>
      </c>
      <c r="J94" s="6">
        <v>41432</v>
      </c>
    </row>
    <row r="95" spans="1:10" x14ac:dyDescent="0.15">
      <c r="A95" s="5" t="s">
        <v>278</v>
      </c>
      <c r="B95" s="1">
        <v>100500126</v>
      </c>
      <c r="C95" s="2" t="s">
        <v>273</v>
      </c>
      <c r="D95" s="3" t="s">
        <v>189</v>
      </c>
      <c r="E95" s="24" t="str">
        <f>VLOOKUP(テーブル1[[#This Row],[型番]],製品情報!$A$2:$D$26,2,FALSE)</f>
        <v>ハードディスクNAS 2TB</v>
      </c>
      <c r="F95" s="24" t="str">
        <f>VLOOKUP(テーブル1[[#This Row],[型番]],製品情報!$A$2:$D$26,3,FALSE)</f>
        <v>HDD</v>
      </c>
      <c r="G95" s="28">
        <f>VLOOKUP(テーブル1[[#This Row],[型番]],製品情報!$A$2:$D$26,4,FALSE)</f>
        <v>27720</v>
      </c>
      <c r="H95" s="1">
        <v>1</v>
      </c>
      <c r="I95" s="4">
        <f t="shared" si="1"/>
        <v>27720</v>
      </c>
      <c r="J95" s="6">
        <v>41432</v>
      </c>
    </row>
    <row r="96" spans="1:10" x14ac:dyDescent="0.15">
      <c r="A96" s="5" t="s">
        <v>279</v>
      </c>
      <c r="B96" s="1">
        <v>100500135</v>
      </c>
      <c r="C96" s="2" t="s">
        <v>141</v>
      </c>
      <c r="D96" s="3" t="s">
        <v>189</v>
      </c>
      <c r="E96" s="24" t="str">
        <f>VLOOKUP(テーブル1[[#This Row],[型番]],製品情報!$A$2:$D$26,2,FALSE)</f>
        <v>ハードディスクNAS 2TB</v>
      </c>
      <c r="F96" s="24" t="str">
        <f>VLOOKUP(テーブル1[[#This Row],[型番]],製品情報!$A$2:$D$26,3,FALSE)</f>
        <v>HDD</v>
      </c>
      <c r="G96" s="28">
        <f>VLOOKUP(テーブル1[[#This Row],[型番]],製品情報!$A$2:$D$26,4,FALSE)</f>
        <v>27720</v>
      </c>
      <c r="H96" s="1">
        <v>2</v>
      </c>
      <c r="I96" s="4">
        <f t="shared" si="1"/>
        <v>55440</v>
      </c>
      <c r="J96" s="6">
        <v>41434</v>
      </c>
    </row>
    <row r="97" spans="1:10" x14ac:dyDescent="0.15">
      <c r="A97" s="5" t="s">
        <v>280</v>
      </c>
      <c r="B97" s="1">
        <v>100500116</v>
      </c>
      <c r="C97" s="2" t="s">
        <v>118</v>
      </c>
      <c r="D97" s="1" t="s">
        <v>281</v>
      </c>
      <c r="E97" s="24" t="str">
        <f>VLOOKUP(テーブル1[[#This Row],[型番]],製品情報!$A$2:$D$26,2,FALSE)</f>
        <v>Bluetoothマウス（白）</v>
      </c>
      <c r="F97" s="25" t="str">
        <f>VLOOKUP(テーブル1[[#This Row],[型番]],製品情報!$A$2:$D$26,3,FALSE)</f>
        <v>マウス</v>
      </c>
      <c r="G97" s="28">
        <f>VLOOKUP(テーブル1[[#This Row],[型番]],製品情報!$A$2:$D$26,4,FALSE)</f>
        <v>3440</v>
      </c>
      <c r="H97" s="1">
        <v>9</v>
      </c>
      <c r="I97" s="4">
        <f t="shared" si="1"/>
        <v>30960</v>
      </c>
      <c r="J97" s="6">
        <v>41435</v>
      </c>
    </row>
    <row r="98" spans="1:10" x14ac:dyDescent="0.15">
      <c r="A98" s="5" t="s">
        <v>282</v>
      </c>
      <c r="B98" s="1">
        <v>100500135</v>
      </c>
      <c r="C98" s="2" t="s">
        <v>141</v>
      </c>
      <c r="D98" s="1" t="s">
        <v>264</v>
      </c>
      <c r="E98" s="24" t="str">
        <f>VLOOKUP(テーブル1[[#This Row],[型番]],製品情報!$A$2:$D$26,2,FALSE)</f>
        <v>マウス（黒）</v>
      </c>
      <c r="F98" s="25" t="str">
        <f>VLOOKUP(テーブル1[[#This Row],[型番]],製品情報!$A$2:$D$26,3,FALSE)</f>
        <v>マウス</v>
      </c>
      <c r="G98" s="28">
        <f>VLOOKUP(テーブル1[[#This Row],[型番]],製品情報!$A$2:$D$26,4,FALSE)</f>
        <v>890</v>
      </c>
      <c r="H98" s="1">
        <v>3</v>
      </c>
      <c r="I98" s="4">
        <f t="shared" si="1"/>
        <v>2670</v>
      </c>
      <c r="J98" s="6">
        <v>41435</v>
      </c>
    </row>
    <row r="99" spans="1:10" x14ac:dyDescent="0.15">
      <c r="A99" s="5" t="s">
        <v>283</v>
      </c>
      <c r="B99" s="1">
        <v>100500121</v>
      </c>
      <c r="C99" s="2" t="s">
        <v>195</v>
      </c>
      <c r="D99" s="1" t="s">
        <v>196</v>
      </c>
      <c r="E99" s="24" t="str">
        <f>VLOOKUP(テーブル1[[#This Row],[型番]],製品情報!$A$2:$D$26,2,FALSE)</f>
        <v>マウス（白）</v>
      </c>
      <c r="F99" s="25" t="str">
        <f>VLOOKUP(テーブル1[[#This Row],[型番]],製品情報!$A$2:$D$26,3,FALSE)</f>
        <v>マウス</v>
      </c>
      <c r="G99" s="28">
        <f>VLOOKUP(テーブル1[[#This Row],[型番]],製品情報!$A$2:$D$26,4,FALSE)</f>
        <v>890</v>
      </c>
      <c r="H99" s="1">
        <v>8</v>
      </c>
      <c r="I99" s="4">
        <f t="shared" si="1"/>
        <v>7120</v>
      </c>
      <c r="J99" s="6">
        <v>41435</v>
      </c>
    </row>
    <row r="100" spans="1:10" x14ac:dyDescent="0.15">
      <c r="A100" s="5" t="s">
        <v>284</v>
      </c>
      <c r="B100" s="1">
        <v>100500109</v>
      </c>
      <c r="C100" s="2" t="s">
        <v>110</v>
      </c>
      <c r="D100" s="1" t="s">
        <v>203</v>
      </c>
      <c r="E100" s="24" t="str">
        <f>VLOOKUP(テーブル1[[#This Row],[型番]],製品情報!$A$2:$D$26,2,FALSE)</f>
        <v>ゲーミングマウス（黒）</v>
      </c>
      <c r="F100" s="25" t="str">
        <f>VLOOKUP(テーブル1[[#This Row],[型番]],製品情報!$A$2:$D$26,3,FALSE)</f>
        <v>マウス</v>
      </c>
      <c r="G100" s="28">
        <f>VLOOKUP(テーブル1[[#This Row],[型番]],製品情報!$A$2:$D$26,4,FALSE)</f>
        <v>4300</v>
      </c>
      <c r="H100" s="1">
        <v>4</v>
      </c>
      <c r="I100" s="4">
        <f t="shared" si="1"/>
        <v>17200</v>
      </c>
      <c r="J100" s="6">
        <v>41436</v>
      </c>
    </row>
    <row r="101" spans="1:10" x14ac:dyDescent="0.15">
      <c r="A101" s="5" t="s">
        <v>285</v>
      </c>
      <c r="B101" s="1">
        <v>100500138</v>
      </c>
      <c r="C101" s="2" t="s">
        <v>132</v>
      </c>
      <c r="D101" s="1" t="s">
        <v>286</v>
      </c>
      <c r="E101" s="24" t="str">
        <f>VLOOKUP(テーブル1[[#This Row],[型番]],製品情報!$A$2:$D$26,2,FALSE)</f>
        <v>SDメモリーカード 32GB</v>
      </c>
      <c r="F101" s="25" t="str">
        <f>VLOOKUP(テーブル1[[#This Row],[型番]],製品情報!$A$2:$D$26,3,FALSE)</f>
        <v>ストレージ</v>
      </c>
      <c r="G101" s="28">
        <f>VLOOKUP(テーブル1[[#This Row],[型番]],製品情報!$A$2:$D$26,4,FALSE)</f>
        <v>2200</v>
      </c>
      <c r="H101" s="1">
        <v>7</v>
      </c>
      <c r="I101" s="4">
        <f t="shared" si="1"/>
        <v>15400</v>
      </c>
      <c r="J101" s="6">
        <v>41436</v>
      </c>
    </row>
    <row r="102" spans="1:10" x14ac:dyDescent="0.15">
      <c r="A102" s="5" t="s">
        <v>287</v>
      </c>
      <c r="B102" s="1">
        <v>100500118</v>
      </c>
      <c r="C102" s="2" t="s">
        <v>157</v>
      </c>
      <c r="D102" s="1" t="s">
        <v>203</v>
      </c>
      <c r="E102" s="24" t="str">
        <f>VLOOKUP(テーブル1[[#This Row],[型番]],製品情報!$A$2:$D$26,2,FALSE)</f>
        <v>ゲーミングマウス（黒）</v>
      </c>
      <c r="F102" s="25" t="str">
        <f>VLOOKUP(テーブル1[[#This Row],[型番]],製品情報!$A$2:$D$26,3,FALSE)</f>
        <v>マウス</v>
      </c>
      <c r="G102" s="28">
        <f>VLOOKUP(テーブル1[[#This Row],[型番]],製品情報!$A$2:$D$26,4,FALSE)</f>
        <v>4300</v>
      </c>
      <c r="H102" s="1">
        <v>9</v>
      </c>
      <c r="I102" s="4">
        <f t="shared" si="1"/>
        <v>38700</v>
      </c>
      <c r="J102" s="6">
        <v>41436</v>
      </c>
    </row>
    <row r="103" spans="1:10" x14ac:dyDescent="0.15">
      <c r="A103" s="5" t="s">
        <v>288</v>
      </c>
      <c r="B103" s="1">
        <v>100500135</v>
      </c>
      <c r="C103" s="2" t="s">
        <v>141</v>
      </c>
      <c r="D103" s="1" t="s">
        <v>289</v>
      </c>
      <c r="E103" s="24" t="str">
        <f>VLOOKUP(テーブル1[[#This Row],[型番]],製品情報!$A$2:$D$26,2,FALSE)</f>
        <v>Bluetoothキーボード（黒）</v>
      </c>
      <c r="F103" s="25" t="str">
        <f>VLOOKUP(テーブル1[[#This Row],[型番]],製品情報!$A$2:$D$26,3,FALSE)</f>
        <v>キーボード</v>
      </c>
      <c r="G103" s="28">
        <f>VLOOKUP(テーブル1[[#This Row],[型番]],製品情報!$A$2:$D$26,4,FALSE)</f>
        <v>5200</v>
      </c>
      <c r="H103" s="1">
        <v>10</v>
      </c>
      <c r="I103" s="4">
        <f t="shared" si="1"/>
        <v>52000</v>
      </c>
      <c r="J103" s="6">
        <v>41438</v>
      </c>
    </row>
    <row r="104" spans="1:10" x14ac:dyDescent="0.15">
      <c r="A104" s="5" t="s">
        <v>290</v>
      </c>
      <c r="B104" s="1">
        <v>100500122</v>
      </c>
      <c r="C104" s="2" t="s">
        <v>268</v>
      </c>
      <c r="D104" s="1" t="s">
        <v>291</v>
      </c>
      <c r="E104" s="24" t="str">
        <f>VLOOKUP(テーブル1[[#This Row],[型番]],製品情報!$A$2:$D$26,2,FALSE)</f>
        <v>USBメモリー 64GB</v>
      </c>
      <c r="F104" s="25" t="str">
        <f>VLOOKUP(テーブル1[[#This Row],[型番]],製品情報!$A$2:$D$26,3,FALSE)</f>
        <v>ストレージ</v>
      </c>
      <c r="G104" s="28">
        <f>VLOOKUP(テーブル1[[#This Row],[型番]],製品情報!$A$2:$D$26,4,FALSE)</f>
        <v>3870</v>
      </c>
      <c r="H104" s="1">
        <v>2</v>
      </c>
      <c r="I104" s="4">
        <f t="shared" si="1"/>
        <v>7740</v>
      </c>
      <c r="J104" s="6">
        <v>41438</v>
      </c>
    </row>
    <row r="105" spans="1:10" x14ac:dyDescent="0.15">
      <c r="A105" s="5" t="s">
        <v>292</v>
      </c>
      <c r="B105" s="1">
        <v>100500120</v>
      </c>
      <c r="C105" s="2" t="s">
        <v>154</v>
      </c>
      <c r="D105" s="1" t="s">
        <v>286</v>
      </c>
      <c r="E105" s="24" t="str">
        <f>VLOOKUP(テーブル1[[#This Row],[型番]],製品情報!$A$2:$D$26,2,FALSE)</f>
        <v>SDメモリーカード 32GB</v>
      </c>
      <c r="F105" s="25" t="str">
        <f>VLOOKUP(テーブル1[[#This Row],[型番]],製品情報!$A$2:$D$26,3,FALSE)</f>
        <v>ストレージ</v>
      </c>
      <c r="G105" s="28">
        <f>VLOOKUP(テーブル1[[#This Row],[型番]],製品情報!$A$2:$D$26,4,FALSE)</f>
        <v>2200</v>
      </c>
      <c r="H105" s="1">
        <v>7</v>
      </c>
      <c r="I105" s="4">
        <f t="shared" si="1"/>
        <v>15400</v>
      </c>
      <c r="J105" s="6">
        <v>41439</v>
      </c>
    </row>
    <row r="106" spans="1:10" x14ac:dyDescent="0.15">
      <c r="A106" s="5" t="s">
        <v>293</v>
      </c>
      <c r="B106" s="1">
        <v>100500114</v>
      </c>
      <c r="C106" s="2" t="s">
        <v>233</v>
      </c>
      <c r="D106" s="1" t="s">
        <v>198</v>
      </c>
      <c r="E106" s="24" t="str">
        <f>VLOOKUP(テーブル1[[#This Row],[型番]],製品情報!$A$2:$D$26,2,FALSE)</f>
        <v>ハードディスクドライブ 1TB</v>
      </c>
      <c r="F106" s="25" t="str">
        <f>VLOOKUP(テーブル1[[#This Row],[型番]],製品情報!$A$2:$D$26,3,FALSE)</f>
        <v>HDD</v>
      </c>
      <c r="G106" s="28">
        <f>VLOOKUP(テーブル1[[#This Row],[型番]],製品情報!$A$2:$D$26,4,FALSE)</f>
        <v>15330</v>
      </c>
      <c r="H106" s="1">
        <v>10</v>
      </c>
      <c r="I106" s="4">
        <f t="shared" si="1"/>
        <v>153300</v>
      </c>
      <c r="J106" s="6">
        <v>41440</v>
      </c>
    </row>
    <row r="107" spans="1:10" x14ac:dyDescent="0.15">
      <c r="A107" s="5" t="s">
        <v>294</v>
      </c>
      <c r="B107" s="1">
        <v>100500119</v>
      </c>
      <c r="C107" s="2" t="s">
        <v>162</v>
      </c>
      <c r="D107" s="1" t="s">
        <v>295</v>
      </c>
      <c r="E107" s="24" t="str">
        <f>VLOOKUP(テーブル1[[#This Row],[型番]],製品情報!$A$2:$D$26,2,FALSE)</f>
        <v>キーボード（白）</v>
      </c>
      <c r="F107" s="25" t="str">
        <f>VLOOKUP(テーブル1[[#This Row],[型番]],製品情報!$A$2:$D$26,3,FALSE)</f>
        <v>キーボード</v>
      </c>
      <c r="G107" s="28">
        <f>VLOOKUP(テーブル1[[#This Row],[型番]],製品情報!$A$2:$D$26,4,FALSE)</f>
        <v>3780</v>
      </c>
      <c r="H107" s="1">
        <v>4</v>
      </c>
      <c r="I107" s="4">
        <f t="shared" si="1"/>
        <v>15120</v>
      </c>
      <c r="J107" s="6">
        <v>41440</v>
      </c>
    </row>
    <row r="108" spans="1:10" x14ac:dyDescent="0.15">
      <c r="A108" s="5" t="s">
        <v>296</v>
      </c>
      <c r="B108" s="1">
        <v>100500124</v>
      </c>
      <c r="C108" s="2" t="s">
        <v>130</v>
      </c>
      <c r="D108" s="1" t="s">
        <v>220</v>
      </c>
      <c r="E108" s="24" t="str">
        <f>VLOOKUP(テーブル1[[#This Row],[型番]],製品情報!$A$2:$D$26,2,FALSE)</f>
        <v>キーボード（黒）</v>
      </c>
      <c r="F108" s="25" t="str">
        <f>VLOOKUP(テーブル1[[#This Row],[型番]],製品情報!$A$2:$D$26,3,FALSE)</f>
        <v>キーボード</v>
      </c>
      <c r="G108" s="28">
        <f>VLOOKUP(テーブル1[[#This Row],[型番]],製品情報!$A$2:$D$26,4,FALSE)</f>
        <v>3780</v>
      </c>
      <c r="H108" s="1">
        <v>1</v>
      </c>
      <c r="I108" s="4">
        <f t="shared" si="1"/>
        <v>3780</v>
      </c>
      <c r="J108" s="6">
        <v>41440</v>
      </c>
    </row>
    <row r="109" spans="1:10" x14ac:dyDescent="0.15">
      <c r="A109" s="5" t="s">
        <v>297</v>
      </c>
      <c r="B109" s="1">
        <v>100500122</v>
      </c>
      <c r="C109" s="2" t="s">
        <v>268</v>
      </c>
      <c r="D109" s="1" t="s">
        <v>257</v>
      </c>
      <c r="E109" s="24" t="str">
        <f>VLOOKUP(テーブル1[[#This Row],[型番]],製品情報!$A$2:$D$26,2,FALSE)</f>
        <v>Bluetoothマウス（黒）</v>
      </c>
      <c r="F109" s="25" t="str">
        <f>VLOOKUP(テーブル1[[#This Row],[型番]],製品情報!$A$2:$D$26,3,FALSE)</f>
        <v>マウス</v>
      </c>
      <c r="G109" s="28">
        <f>VLOOKUP(テーブル1[[#This Row],[型番]],製品情報!$A$2:$D$26,4,FALSE)</f>
        <v>3440</v>
      </c>
      <c r="H109" s="1">
        <v>9</v>
      </c>
      <c r="I109" s="4">
        <f t="shared" si="1"/>
        <v>30960</v>
      </c>
      <c r="J109" s="6">
        <v>41442</v>
      </c>
    </row>
    <row r="110" spans="1:10" x14ac:dyDescent="0.15">
      <c r="A110" s="5" t="s">
        <v>298</v>
      </c>
      <c r="B110" s="1">
        <v>100500117</v>
      </c>
      <c r="C110" s="2" t="s">
        <v>176</v>
      </c>
      <c r="D110" s="1" t="s">
        <v>244</v>
      </c>
      <c r="E110" s="24" t="str">
        <f>VLOOKUP(テーブル1[[#This Row],[型番]],製品情報!$A$2:$D$26,2,FALSE)</f>
        <v>無線LAN モバイルルーター</v>
      </c>
      <c r="F110" s="25" t="str">
        <f>VLOOKUP(テーブル1[[#This Row],[型番]],製品情報!$A$2:$D$26,3,FALSE)</f>
        <v>その他</v>
      </c>
      <c r="G110" s="28">
        <f>VLOOKUP(テーブル1[[#This Row],[型番]],製品情報!$A$2:$D$26,4,FALSE)</f>
        <v>4480</v>
      </c>
      <c r="H110" s="1">
        <v>3</v>
      </c>
      <c r="I110" s="4">
        <f t="shared" si="1"/>
        <v>13440</v>
      </c>
      <c r="J110" s="6">
        <v>41443</v>
      </c>
    </row>
    <row r="111" spans="1:10" x14ac:dyDescent="0.15">
      <c r="A111" s="5" t="s">
        <v>299</v>
      </c>
      <c r="B111" s="1">
        <v>100500124</v>
      </c>
      <c r="C111" s="2" t="s">
        <v>130</v>
      </c>
      <c r="D111" s="1" t="s">
        <v>244</v>
      </c>
      <c r="E111" s="24" t="str">
        <f>VLOOKUP(テーブル1[[#This Row],[型番]],製品情報!$A$2:$D$26,2,FALSE)</f>
        <v>無線LAN モバイルルーター</v>
      </c>
      <c r="F111" s="25" t="str">
        <f>VLOOKUP(テーブル1[[#This Row],[型番]],製品情報!$A$2:$D$26,3,FALSE)</f>
        <v>その他</v>
      </c>
      <c r="G111" s="28">
        <f>VLOOKUP(テーブル1[[#This Row],[型番]],製品情報!$A$2:$D$26,4,FALSE)</f>
        <v>4480</v>
      </c>
      <c r="H111" s="1">
        <v>8</v>
      </c>
      <c r="I111" s="4">
        <f t="shared" si="1"/>
        <v>35840</v>
      </c>
      <c r="J111" s="6">
        <v>41445</v>
      </c>
    </row>
    <row r="112" spans="1:10" x14ac:dyDescent="0.15">
      <c r="A112" s="5" t="s">
        <v>300</v>
      </c>
      <c r="B112" s="1">
        <v>100500130</v>
      </c>
      <c r="C112" s="2" t="s">
        <v>120</v>
      </c>
      <c r="D112" s="1" t="s">
        <v>301</v>
      </c>
      <c r="E112" s="24" t="str">
        <f>VLOOKUP(テーブル1[[#This Row],[型番]],製品情報!$A$2:$D$26,2,FALSE)</f>
        <v>USBメモリー 32GB</v>
      </c>
      <c r="F112" s="25" t="str">
        <f>VLOOKUP(テーブル1[[#This Row],[型番]],製品情報!$A$2:$D$26,3,FALSE)</f>
        <v>ストレージ</v>
      </c>
      <c r="G112" s="28">
        <f>VLOOKUP(テーブル1[[#This Row],[型番]],製品情報!$A$2:$D$26,4,FALSE)</f>
        <v>2100</v>
      </c>
      <c r="H112" s="1">
        <v>2</v>
      </c>
      <c r="I112" s="4">
        <f t="shared" si="1"/>
        <v>4200</v>
      </c>
      <c r="J112" s="6">
        <v>41445</v>
      </c>
    </row>
    <row r="113" spans="1:10" x14ac:dyDescent="0.15">
      <c r="A113" s="5" t="s">
        <v>302</v>
      </c>
      <c r="B113" s="1">
        <v>100500109</v>
      </c>
      <c r="C113" s="2" t="s">
        <v>110</v>
      </c>
      <c r="D113" s="1" t="s">
        <v>241</v>
      </c>
      <c r="E113" s="24" t="str">
        <f>VLOOKUP(テーブル1[[#This Row],[型番]],製品情報!$A$2:$D$26,2,FALSE)</f>
        <v>ハードディスクドライブ 750GB</v>
      </c>
      <c r="F113" s="25" t="str">
        <f>VLOOKUP(テーブル1[[#This Row],[型番]],製品情報!$A$2:$D$26,3,FALSE)</f>
        <v>HDD</v>
      </c>
      <c r="G113" s="28">
        <f>VLOOKUP(テーブル1[[#This Row],[型番]],製品情報!$A$2:$D$26,4,FALSE)</f>
        <v>6480</v>
      </c>
      <c r="H113" s="1">
        <v>5</v>
      </c>
      <c r="I113" s="4">
        <f t="shared" si="1"/>
        <v>32400</v>
      </c>
      <c r="J113" s="6">
        <v>41448</v>
      </c>
    </row>
    <row r="114" spans="1:10" x14ac:dyDescent="0.15">
      <c r="A114" s="5" t="s">
        <v>303</v>
      </c>
      <c r="B114" s="1">
        <v>100500109</v>
      </c>
      <c r="C114" s="2" t="s">
        <v>110</v>
      </c>
      <c r="D114" s="1" t="s">
        <v>304</v>
      </c>
      <c r="E114" s="24" t="str">
        <f>VLOOKUP(テーブル1[[#This Row],[型番]],製品情報!$A$2:$D$26,2,FALSE)</f>
        <v>SDメモリーカード 128GB</v>
      </c>
      <c r="F114" s="25" t="str">
        <f>VLOOKUP(テーブル1[[#This Row],[型番]],製品情報!$A$2:$D$26,3,FALSE)</f>
        <v>ストレージ</v>
      </c>
      <c r="G114" s="28">
        <f>VLOOKUP(テーブル1[[#This Row],[型番]],製品情報!$A$2:$D$26,4,FALSE)</f>
        <v>11000</v>
      </c>
      <c r="H114" s="1">
        <v>2</v>
      </c>
      <c r="I114" s="4">
        <f t="shared" si="1"/>
        <v>22000</v>
      </c>
      <c r="J114" s="6">
        <v>41448</v>
      </c>
    </row>
    <row r="115" spans="1:10" x14ac:dyDescent="0.15">
      <c r="A115" s="5" t="s">
        <v>305</v>
      </c>
      <c r="B115" s="1">
        <v>100500113</v>
      </c>
      <c r="C115" s="2" t="s">
        <v>138</v>
      </c>
      <c r="D115" s="1" t="s">
        <v>191</v>
      </c>
      <c r="E115" s="24" t="str">
        <f>VLOOKUP(テーブル1[[#This Row],[型番]],製品情報!$A$2:$D$26,2,FALSE)</f>
        <v>ハードディスクNAS 1TB</v>
      </c>
      <c r="F115" s="25" t="str">
        <f>VLOOKUP(テーブル1[[#This Row],[型番]],製品情報!$A$2:$D$26,3,FALSE)</f>
        <v>HDD</v>
      </c>
      <c r="G115" s="28">
        <f>VLOOKUP(テーブル1[[#This Row],[型番]],製品情報!$A$2:$D$26,4,FALSE)</f>
        <v>17640</v>
      </c>
      <c r="H115" s="1">
        <v>9</v>
      </c>
      <c r="I115" s="4">
        <f t="shared" si="1"/>
        <v>158760</v>
      </c>
      <c r="J115" s="6">
        <v>41449</v>
      </c>
    </row>
    <row r="116" spans="1:10" x14ac:dyDescent="0.15">
      <c r="A116" s="5" t="s">
        <v>306</v>
      </c>
      <c r="B116" s="1">
        <v>100500126</v>
      </c>
      <c r="C116" s="2" t="s">
        <v>273</v>
      </c>
      <c r="D116" s="1" t="s">
        <v>220</v>
      </c>
      <c r="E116" s="24" t="str">
        <f>VLOOKUP(テーブル1[[#This Row],[型番]],製品情報!$A$2:$D$26,2,FALSE)</f>
        <v>キーボード（黒）</v>
      </c>
      <c r="F116" s="25" t="str">
        <f>VLOOKUP(テーブル1[[#This Row],[型番]],製品情報!$A$2:$D$26,3,FALSE)</f>
        <v>キーボード</v>
      </c>
      <c r="G116" s="28">
        <f>VLOOKUP(テーブル1[[#This Row],[型番]],製品情報!$A$2:$D$26,4,FALSE)</f>
        <v>3780</v>
      </c>
      <c r="H116" s="1">
        <v>7</v>
      </c>
      <c r="I116" s="4">
        <f t="shared" si="1"/>
        <v>26460</v>
      </c>
      <c r="J116" s="6">
        <v>41451</v>
      </c>
    </row>
    <row r="117" spans="1:10" x14ac:dyDescent="0.15">
      <c r="A117" s="5" t="s">
        <v>307</v>
      </c>
      <c r="B117" s="1">
        <v>100500102</v>
      </c>
      <c r="C117" s="2" t="s">
        <v>112</v>
      </c>
      <c r="D117" s="1" t="s">
        <v>210</v>
      </c>
      <c r="E117" s="24" t="str">
        <f>VLOOKUP(テーブル1[[#This Row],[型番]],製品情報!$A$2:$D$26,2,FALSE)</f>
        <v>無線LAN ルーター</v>
      </c>
      <c r="F117" s="25" t="str">
        <f>VLOOKUP(テーブル1[[#This Row],[型番]],製品情報!$A$2:$D$26,3,FALSE)</f>
        <v>その他</v>
      </c>
      <c r="G117" s="28">
        <f>VLOOKUP(テーブル1[[#This Row],[型番]],製品情報!$A$2:$D$26,4,FALSE)</f>
        <v>2480</v>
      </c>
      <c r="H117" s="1">
        <v>2</v>
      </c>
      <c r="I117" s="4">
        <f t="shared" si="1"/>
        <v>4960</v>
      </c>
      <c r="J117" s="6">
        <v>41451</v>
      </c>
    </row>
    <row r="118" spans="1:10" x14ac:dyDescent="0.15">
      <c r="A118" s="5" t="s">
        <v>308</v>
      </c>
      <c r="B118" s="1">
        <v>100500103</v>
      </c>
      <c r="C118" s="2" t="s">
        <v>230</v>
      </c>
      <c r="D118" s="1" t="s">
        <v>295</v>
      </c>
      <c r="E118" s="24" t="str">
        <f>VLOOKUP(テーブル1[[#This Row],[型番]],製品情報!$A$2:$D$26,2,FALSE)</f>
        <v>キーボード（白）</v>
      </c>
      <c r="F118" s="25" t="str">
        <f>VLOOKUP(テーブル1[[#This Row],[型番]],製品情報!$A$2:$D$26,3,FALSE)</f>
        <v>キーボード</v>
      </c>
      <c r="G118" s="28">
        <f>VLOOKUP(テーブル1[[#This Row],[型番]],製品情報!$A$2:$D$26,4,FALSE)</f>
        <v>3780</v>
      </c>
      <c r="H118" s="1">
        <v>10</v>
      </c>
      <c r="I118" s="4">
        <f t="shared" si="1"/>
        <v>37800</v>
      </c>
      <c r="J118" s="6">
        <v>41451</v>
      </c>
    </row>
    <row r="119" spans="1:10" x14ac:dyDescent="0.15">
      <c r="A119" s="5" t="s">
        <v>309</v>
      </c>
      <c r="B119" s="1">
        <v>100500104</v>
      </c>
      <c r="C119" s="2" t="s">
        <v>310</v>
      </c>
      <c r="D119" s="1" t="s">
        <v>216</v>
      </c>
      <c r="E119" s="24" t="str">
        <f>VLOOKUP(テーブル1[[#This Row],[型番]],製品情報!$A$2:$D$26,2,FALSE)</f>
        <v>USBメモリー 128GB</v>
      </c>
      <c r="F119" s="25" t="str">
        <f>VLOOKUP(テーブル1[[#This Row],[型番]],製品情報!$A$2:$D$26,3,FALSE)</f>
        <v>ストレージ</v>
      </c>
      <c r="G119" s="28">
        <f>VLOOKUP(テーブル1[[#This Row],[型番]],製品情報!$A$2:$D$26,4,FALSE)</f>
        <v>7400</v>
      </c>
      <c r="H119" s="1">
        <v>3</v>
      </c>
      <c r="I119" s="4">
        <f t="shared" si="1"/>
        <v>22200</v>
      </c>
      <c r="J119" s="6">
        <v>41452</v>
      </c>
    </row>
    <row r="120" spans="1:10" x14ac:dyDescent="0.15">
      <c r="A120" s="5" t="s">
        <v>311</v>
      </c>
      <c r="B120" s="1">
        <v>100500110</v>
      </c>
      <c r="C120" s="2" t="s">
        <v>160</v>
      </c>
      <c r="D120" s="1" t="s">
        <v>241</v>
      </c>
      <c r="E120" s="24" t="str">
        <f>VLOOKUP(テーブル1[[#This Row],[型番]],製品情報!$A$2:$D$26,2,FALSE)</f>
        <v>ハードディスクドライブ 750GB</v>
      </c>
      <c r="F120" s="25" t="str">
        <f>VLOOKUP(テーブル1[[#This Row],[型番]],製品情報!$A$2:$D$26,3,FALSE)</f>
        <v>HDD</v>
      </c>
      <c r="G120" s="28">
        <f>VLOOKUP(テーブル1[[#This Row],[型番]],製品情報!$A$2:$D$26,4,FALSE)</f>
        <v>6480</v>
      </c>
      <c r="H120" s="1">
        <v>9</v>
      </c>
      <c r="I120" s="4">
        <f t="shared" si="1"/>
        <v>58320</v>
      </c>
      <c r="J120" s="6">
        <v>41452</v>
      </c>
    </row>
    <row r="121" spans="1:10" x14ac:dyDescent="0.15">
      <c r="A121" s="5" t="s">
        <v>312</v>
      </c>
      <c r="B121" s="1">
        <v>100500112</v>
      </c>
      <c r="C121" s="2" t="s">
        <v>115</v>
      </c>
      <c r="D121" s="1" t="s">
        <v>291</v>
      </c>
      <c r="E121" s="24" t="str">
        <f>VLOOKUP(テーブル1[[#This Row],[型番]],製品情報!$A$2:$D$26,2,FALSE)</f>
        <v>USBメモリー 64GB</v>
      </c>
      <c r="F121" s="25" t="str">
        <f>VLOOKUP(テーブル1[[#This Row],[型番]],製品情報!$A$2:$D$26,3,FALSE)</f>
        <v>ストレージ</v>
      </c>
      <c r="G121" s="28">
        <f>VLOOKUP(テーブル1[[#This Row],[型番]],製品情報!$A$2:$D$26,4,FALSE)</f>
        <v>3870</v>
      </c>
      <c r="H121" s="1">
        <v>1</v>
      </c>
      <c r="I121" s="4">
        <f t="shared" si="1"/>
        <v>3870</v>
      </c>
      <c r="J121" s="6">
        <v>41452</v>
      </c>
    </row>
    <row r="122" spans="1:10" x14ac:dyDescent="0.15">
      <c r="A122" s="5" t="s">
        <v>313</v>
      </c>
      <c r="B122" s="1">
        <v>100500136</v>
      </c>
      <c r="C122" s="2" t="s">
        <v>251</v>
      </c>
      <c r="D122" s="1" t="s">
        <v>225</v>
      </c>
      <c r="E122" s="24" t="str">
        <f>VLOOKUP(テーブル1[[#This Row],[型番]],製品情報!$A$2:$D$26,2,FALSE)</f>
        <v>SDメモリーカード 128GB</v>
      </c>
      <c r="F122" s="25" t="str">
        <f>VLOOKUP(テーブル1[[#This Row],[型番]],製品情報!$A$2:$D$26,3,FALSE)</f>
        <v>ストレージ</v>
      </c>
      <c r="G122" s="28">
        <f>VLOOKUP(テーブル1[[#This Row],[型番]],製品情報!$A$2:$D$26,4,FALSE)</f>
        <v>11000</v>
      </c>
      <c r="H122" s="1">
        <v>5</v>
      </c>
      <c r="I122" s="4">
        <f t="shared" si="1"/>
        <v>55000</v>
      </c>
      <c r="J122" s="6">
        <v>41452</v>
      </c>
    </row>
    <row r="123" spans="1:10" x14ac:dyDescent="0.15">
      <c r="A123" s="5" t="s">
        <v>314</v>
      </c>
      <c r="B123" s="1">
        <v>100500122</v>
      </c>
      <c r="C123" s="2" t="s">
        <v>268</v>
      </c>
      <c r="D123" s="1" t="s">
        <v>222</v>
      </c>
      <c r="E123" s="24" t="str">
        <f>VLOOKUP(テーブル1[[#This Row],[型番]],製品情報!$A$2:$D$26,2,FALSE)</f>
        <v>ゲーミングマウス（白）</v>
      </c>
      <c r="F123" s="25" t="str">
        <f>VLOOKUP(テーブル1[[#This Row],[型番]],製品情報!$A$2:$D$26,3,FALSE)</f>
        <v>マウス</v>
      </c>
      <c r="G123" s="28">
        <f>VLOOKUP(テーブル1[[#This Row],[型番]],製品情報!$A$2:$D$26,4,FALSE)</f>
        <v>4300</v>
      </c>
      <c r="H123" s="1">
        <v>7</v>
      </c>
      <c r="I123" s="4">
        <f t="shared" si="1"/>
        <v>30100</v>
      </c>
      <c r="J123" s="6">
        <v>41453</v>
      </c>
    </row>
    <row r="124" spans="1:10" x14ac:dyDescent="0.15">
      <c r="A124" s="5" t="s">
        <v>315</v>
      </c>
      <c r="B124" s="1">
        <v>100500120</v>
      </c>
      <c r="C124" s="2" t="s">
        <v>154</v>
      </c>
      <c r="D124" s="1" t="s">
        <v>281</v>
      </c>
      <c r="E124" s="24" t="str">
        <f>VLOOKUP(テーブル1[[#This Row],[型番]],製品情報!$A$2:$D$26,2,FALSE)</f>
        <v>Bluetoothマウス（白）</v>
      </c>
      <c r="F124" s="25" t="str">
        <f>VLOOKUP(テーブル1[[#This Row],[型番]],製品情報!$A$2:$D$26,3,FALSE)</f>
        <v>マウス</v>
      </c>
      <c r="G124" s="28">
        <f>VLOOKUP(テーブル1[[#This Row],[型番]],製品情報!$A$2:$D$26,4,FALSE)</f>
        <v>3440</v>
      </c>
      <c r="H124" s="1">
        <v>1</v>
      </c>
      <c r="I124" s="4">
        <f t="shared" si="1"/>
        <v>3440</v>
      </c>
      <c r="J124" s="6">
        <v>41454</v>
      </c>
    </row>
    <row r="125" spans="1:10" x14ac:dyDescent="0.15">
      <c r="A125" s="5" t="s">
        <v>316</v>
      </c>
      <c r="B125" s="1">
        <v>100500131</v>
      </c>
      <c r="C125" s="2" t="s">
        <v>202</v>
      </c>
      <c r="D125" s="1" t="s">
        <v>189</v>
      </c>
      <c r="E125" s="24" t="str">
        <f>VLOOKUP(テーブル1[[#This Row],[型番]],製品情報!$A$2:$D$26,2,FALSE)</f>
        <v>ハードディスクNAS 2TB</v>
      </c>
      <c r="F125" s="25" t="str">
        <f>VLOOKUP(テーブル1[[#This Row],[型番]],製品情報!$A$2:$D$26,3,FALSE)</f>
        <v>HDD</v>
      </c>
      <c r="G125" s="28">
        <f>VLOOKUP(テーブル1[[#This Row],[型番]],製品情報!$A$2:$D$26,4,FALSE)</f>
        <v>27720</v>
      </c>
      <c r="H125" s="1">
        <v>10</v>
      </c>
      <c r="I125" s="4">
        <f t="shared" si="1"/>
        <v>277200</v>
      </c>
      <c r="J125" s="6">
        <v>41454</v>
      </c>
    </row>
    <row r="126" spans="1:10" x14ac:dyDescent="0.15">
      <c r="A126" s="10" t="s">
        <v>317</v>
      </c>
      <c r="B126" s="11">
        <v>100500108</v>
      </c>
      <c r="C126" s="12" t="s">
        <v>171</v>
      </c>
      <c r="D126" s="13" t="s">
        <v>191</v>
      </c>
      <c r="E126" s="24" t="str">
        <f>VLOOKUP(テーブル1[[#This Row],[型番]],製品情報!$A$2:$D$26,2,FALSE)</f>
        <v>ハードディスクNAS 1TB</v>
      </c>
      <c r="F126" s="26" t="str">
        <f>VLOOKUP(テーブル1[[#This Row],[型番]],製品情報!$A$2:$D$26,3,FALSE)</f>
        <v>HDD</v>
      </c>
      <c r="G126" s="28">
        <f>VLOOKUP(テーブル1[[#This Row],[型番]],製品情報!$A$2:$D$26,4,FALSE)</f>
        <v>17640</v>
      </c>
      <c r="H126" s="11">
        <v>10</v>
      </c>
      <c r="I126" s="14">
        <f t="shared" si="1"/>
        <v>176400</v>
      </c>
      <c r="J126" s="15">
        <v>41454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/>
  </sheetViews>
  <sheetFormatPr defaultRowHeight="13.5" x14ac:dyDescent="0.15"/>
  <cols>
    <col min="1" max="1" width="14.125" style="17" bestFit="1" customWidth="1"/>
    <col min="2" max="2" width="26.25" style="17" bestFit="1" customWidth="1"/>
    <col min="3" max="3" width="9.875" style="17" bestFit="1" customWidth="1"/>
    <col min="4" max="4" width="9" style="18"/>
    <col min="5" max="16384" width="9" style="17"/>
  </cols>
  <sheetData>
    <row r="1" spans="1:4" ht="21" x14ac:dyDescent="0.15">
      <c r="A1" s="16" t="s">
        <v>19</v>
      </c>
    </row>
    <row r="2" spans="1:4" ht="18" customHeight="1" x14ac:dyDescent="0.15">
      <c r="A2" s="19" t="s">
        <v>3</v>
      </c>
      <c r="B2" s="19" t="s">
        <v>4</v>
      </c>
      <c r="C2" s="19" t="s">
        <v>67</v>
      </c>
      <c r="D2" s="20" t="s">
        <v>20</v>
      </c>
    </row>
    <row r="3" spans="1:4" x14ac:dyDescent="0.15">
      <c r="A3" s="21" t="s">
        <v>21</v>
      </c>
      <c r="B3" s="21" t="s">
        <v>22</v>
      </c>
      <c r="C3" s="21" t="s">
        <v>69</v>
      </c>
      <c r="D3" s="22">
        <v>2480</v>
      </c>
    </row>
    <row r="4" spans="1:4" x14ac:dyDescent="0.15">
      <c r="A4" s="21" t="s">
        <v>23</v>
      </c>
      <c r="B4" s="21" t="s">
        <v>24</v>
      </c>
      <c r="C4" s="21" t="s">
        <v>69</v>
      </c>
      <c r="D4" s="22">
        <v>4480</v>
      </c>
    </row>
    <row r="5" spans="1:4" x14ac:dyDescent="0.15">
      <c r="A5" s="21" t="s">
        <v>25</v>
      </c>
      <c r="B5" s="21" t="s">
        <v>26</v>
      </c>
      <c r="C5" s="21" t="s">
        <v>68</v>
      </c>
      <c r="D5" s="22">
        <v>4890</v>
      </c>
    </row>
    <row r="6" spans="1:4" x14ac:dyDescent="0.15">
      <c r="A6" s="21" t="s">
        <v>27</v>
      </c>
      <c r="B6" s="21" t="s">
        <v>28</v>
      </c>
      <c r="C6" s="21" t="s">
        <v>68</v>
      </c>
      <c r="D6" s="22">
        <v>6480</v>
      </c>
    </row>
    <row r="7" spans="1:4" x14ac:dyDescent="0.15">
      <c r="A7" s="21" t="s">
        <v>29</v>
      </c>
      <c r="B7" s="21" t="s">
        <v>30</v>
      </c>
      <c r="C7" s="21" t="s">
        <v>68</v>
      </c>
      <c r="D7" s="22">
        <v>15330</v>
      </c>
    </row>
    <row r="8" spans="1:4" x14ac:dyDescent="0.15">
      <c r="A8" s="21" t="s">
        <v>31</v>
      </c>
      <c r="B8" s="21" t="s">
        <v>32</v>
      </c>
      <c r="C8" s="21" t="s">
        <v>68</v>
      </c>
      <c r="D8" s="22">
        <v>22050</v>
      </c>
    </row>
    <row r="9" spans="1:4" x14ac:dyDescent="0.15">
      <c r="A9" s="21" t="s">
        <v>33</v>
      </c>
      <c r="B9" s="21" t="s">
        <v>34</v>
      </c>
      <c r="C9" s="21" t="s">
        <v>68</v>
      </c>
      <c r="D9" s="22">
        <v>17640</v>
      </c>
    </row>
    <row r="10" spans="1:4" x14ac:dyDescent="0.15">
      <c r="A10" s="21" t="s">
        <v>35</v>
      </c>
      <c r="B10" s="21" t="s">
        <v>36</v>
      </c>
      <c r="C10" s="21" t="s">
        <v>68</v>
      </c>
      <c r="D10" s="22">
        <v>27720</v>
      </c>
    </row>
    <row r="11" spans="1:4" x14ac:dyDescent="0.15">
      <c r="A11" s="21" t="s">
        <v>9</v>
      </c>
      <c r="B11" s="21" t="s">
        <v>37</v>
      </c>
      <c r="C11" s="21" t="s">
        <v>70</v>
      </c>
      <c r="D11" s="22">
        <v>2100</v>
      </c>
    </row>
    <row r="12" spans="1:4" x14ac:dyDescent="0.15">
      <c r="A12" s="21" t="s">
        <v>38</v>
      </c>
      <c r="B12" s="21" t="s">
        <v>39</v>
      </c>
      <c r="C12" s="21" t="s">
        <v>70</v>
      </c>
      <c r="D12" s="22">
        <v>3870</v>
      </c>
    </row>
    <row r="13" spans="1:4" x14ac:dyDescent="0.15">
      <c r="A13" s="21" t="s">
        <v>40</v>
      </c>
      <c r="B13" s="21" t="s">
        <v>41</v>
      </c>
      <c r="C13" s="21" t="s">
        <v>70</v>
      </c>
      <c r="D13" s="22">
        <v>7400</v>
      </c>
    </row>
    <row r="14" spans="1:4" x14ac:dyDescent="0.15">
      <c r="A14" s="21" t="s">
        <v>42</v>
      </c>
      <c r="B14" s="21" t="s">
        <v>43</v>
      </c>
      <c r="C14" s="21" t="s">
        <v>70</v>
      </c>
      <c r="D14" s="22">
        <v>2200</v>
      </c>
    </row>
    <row r="15" spans="1:4" x14ac:dyDescent="0.15">
      <c r="A15" s="21" t="s">
        <v>44</v>
      </c>
      <c r="B15" s="21" t="s">
        <v>45</v>
      </c>
      <c r="C15" s="21" t="s">
        <v>70</v>
      </c>
      <c r="D15" s="22">
        <v>3990</v>
      </c>
    </row>
    <row r="16" spans="1:4" x14ac:dyDescent="0.15">
      <c r="A16" s="21" t="s">
        <v>46</v>
      </c>
      <c r="B16" s="21" t="s">
        <v>47</v>
      </c>
      <c r="C16" s="21" t="s">
        <v>70</v>
      </c>
      <c r="D16" s="22">
        <v>11000</v>
      </c>
    </row>
    <row r="17" spans="1:4" x14ac:dyDescent="0.15">
      <c r="A17" s="21" t="s">
        <v>48</v>
      </c>
      <c r="B17" s="21" t="s">
        <v>49</v>
      </c>
      <c r="C17" s="21" t="s">
        <v>71</v>
      </c>
      <c r="D17" s="22">
        <v>890</v>
      </c>
    </row>
    <row r="18" spans="1:4" x14ac:dyDescent="0.15">
      <c r="A18" s="21" t="s">
        <v>50</v>
      </c>
      <c r="B18" s="21" t="s">
        <v>51</v>
      </c>
      <c r="C18" s="21" t="s">
        <v>71</v>
      </c>
      <c r="D18" s="22">
        <v>890</v>
      </c>
    </row>
    <row r="19" spans="1:4" x14ac:dyDescent="0.15">
      <c r="A19" s="21" t="s">
        <v>13</v>
      </c>
      <c r="B19" s="21" t="s">
        <v>52</v>
      </c>
      <c r="C19" s="21" t="s">
        <v>71</v>
      </c>
      <c r="D19" s="22">
        <v>4300</v>
      </c>
    </row>
    <row r="20" spans="1:4" x14ac:dyDescent="0.15">
      <c r="A20" s="21" t="s">
        <v>53</v>
      </c>
      <c r="B20" s="21" t="s">
        <v>54</v>
      </c>
      <c r="C20" s="21" t="s">
        <v>71</v>
      </c>
      <c r="D20" s="22">
        <v>4300</v>
      </c>
    </row>
    <row r="21" spans="1:4" x14ac:dyDescent="0.15">
      <c r="A21" s="21" t="s">
        <v>55</v>
      </c>
      <c r="B21" s="21" t="s">
        <v>56</v>
      </c>
      <c r="C21" s="21" t="s">
        <v>71</v>
      </c>
      <c r="D21" s="22">
        <v>3440</v>
      </c>
    </row>
    <row r="22" spans="1:4" x14ac:dyDescent="0.15">
      <c r="A22" s="21" t="s">
        <v>57</v>
      </c>
      <c r="B22" s="21" t="s">
        <v>58</v>
      </c>
      <c r="C22" s="21" t="s">
        <v>71</v>
      </c>
      <c r="D22" s="22">
        <v>3440</v>
      </c>
    </row>
    <row r="23" spans="1:4" x14ac:dyDescent="0.15">
      <c r="A23" s="21" t="s">
        <v>59</v>
      </c>
      <c r="B23" s="21" t="s">
        <v>60</v>
      </c>
      <c r="C23" s="21" t="s">
        <v>72</v>
      </c>
      <c r="D23" s="22">
        <v>3780</v>
      </c>
    </row>
    <row r="24" spans="1:4" x14ac:dyDescent="0.15">
      <c r="A24" s="21" t="s">
        <v>61</v>
      </c>
      <c r="B24" s="21" t="s">
        <v>62</v>
      </c>
      <c r="C24" s="21" t="s">
        <v>72</v>
      </c>
      <c r="D24" s="22">
        <v>3780</v>
      </c>
    </row>
    <row r="25" spans="1:4" x14ac:dyDescent="0.15">
      <c r="A25" s="21" t="s">
        <v>63</v>
      </c>
      <c r="B25" s="21" t="s">
        <v>64</v>
      </c>
      <c r="C25" s="21" t="s">
        <v>72</v>
      </c>
      <c r="D25" s="22">
        <v>5200</v>
      </c>
    </row>
    <row r="26" spans="1:4" x14ac:dyDescent="0.15">
      <c r="A26" s="21" t="s">
        <v>65</v>
      </c>
      <c r="B26" s="21" t="s">
        <v>66</v>
      </c>
      <c r="C26" s="21" t="s">
        <v>72</v>
      </c>
      <c r="D26" s="22">
        <v>5200</v>
      </c>
    </row>
  </sheetData>
  <phoneticPr fontId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4月-6月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2013-04-23T07:12:20Z</dcterms:created>
  <dcterms:modified xsi:type="dcterms:W3CDTF">2013-08-19T18:59:16Z</dcterms:modified>
</cp:coreProperties>
</file>