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16_MOSExcel2016Expert\03_題材\模擬\mogi1\MOS-Excel2016-Expert(2)\"/>
    </mc:Choice>
  </mc:AlternateContent>
  <bookViews>
    <workbookView xWindow="0" yWindow="0" windowWidth="13845" windowHeight="7965"/>
  </bookViews>
  <sheets>
    <sheet name="車種一覧" sheetId="1" r:id="rId1"/>
    <sheet name="貸出明細" sheetId="2" r:id="rId2"/>
    <sheet name="車種別集計" sheetId="6" r:id="rId3"/>
    <sheet name="売上推移" sheetId="3" r:id="rId4"/>
  </sheets>
  <calcPr calcId="162913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" i="1"/>
  <c r="K4" i="2" l="1"/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4" i="2"/>
  <c r="M4" i="2" s="1"/>
  <c r="F6" i="2" l="1"/>
  <c r="F50" i="2"/>
  <c r="F29" i="2"/>
  <c r="F59" i="2"/>
  <c r="F32" i="2"/>
  <c r="F78" i="2"/>
  <c r="F124" i="2"/>
  <c r="F132" i="2"/>
  <c r="F15" i="2"/>
  <c r="F45" i="2"/>
  <c r="F19" i="2"/>
  <c r="F61" i="2"/>
  <c r="F111" i="2"/>
  <c r="F10" i="2"/>
  <c r="F7" i="2"/>
  <c r="F14" i="2"/>
  <c r="F36" i="2"/>
  <c r="F52" i="2"/>
  <c r="F35" i="2"/>
  <c r="F37" i="2"/>
  <c r="F66" i="2"/>
  <c r="F74" i="2"/>
  <c r="F58" i="2"/>
  <c r="F71" i="2"/>
  <c r="F79" i="2"/>
  <c r="F75" i="2"/>
  <c r="F94" i="2"/>
  <c r="F102" i="2"/>
  <c r="F73" i="2"/>
  <c r="F81" i="2"/>
  <c r="F112" i="2"/>
  <c r="F92" i="2"/>
  <c r="F95" i="2"/>
  <c r="F90" i="2"/>
  <c r="F137" i="2"/>
  <c r="F118" i="2"/>
  <c r="F142" i="2"/>
  <c r="F106" i="2"/>
  <c r="F123" i="2"/>
  <c r="F122" i="2"/>
  <c r="F136" i="2"/>
  <c r="F131" i="2"/>
  <c r="F33" i="2"/>
  <c r="F43" i="2"/>
  <c r="F44" i="2"/>
  <c r="F55" i="2"/>
  <c r="F88" i="2"/>
  <c r="F100" i="2"/>
  <c r="F119" i="2"/>
  <c r="F128" i="2"/>
  <c r="F117" i="2"/>
  <c r="F143" i="2"/>
  <c r="F11" i="2"/>
  <c r="F16" i="2"/>
  <c r="F5" i="2"/>
  <c r="F30" i="2"/>
  <c r="F51" i="2"/>
  <c r="F21" i="2"/>
  <c r="F72" i="2"/>
  <c r="F63" i="2"/>
  <c r="F25" i="2"/>
  <c r="F27" i="2"/>
  <c r="F101" i="2"/>
  <c r="F139" i="2"/>
  <c r="F20" i="2"/>
  <c r="F12" i="2"/>
  <c r="F60" i="2"/>
  <c r="F28" i="2"/>
  <c r="F56" i="2"/>
  <c r="F91" i="2"/>
  <c r="F114" i="2"/>
  <c r="F108" i="2"/>
  <c r="F125" i="2"/>
  <c r="F134" i="2"/>
  <c r="F38" i="2"/>
  <c r="F83" i="2"/>
  <c r="F105" i="2"/>
  <c r="F135" i="2"/>
  <c r="F41" i="2"/>
  <c r="F46" i="2"/>
  <c r="F48" i="2"/>
  <c r="F70" i="2"/>
  <c r="F49" i="2"/>
  <c r="F77" i="2"/>
  <c r="F129" i="2"/>
  <c r="F103" i="2"/>
  <c r="F144" i="2"/>
  <c r="F17" i="2"/>
  <c r="F9" i="2"/>
  <c r="F24" i="2"/>
  <c r="F31" i="2"/>
  <c r="F82" i="2"/>
  <c r="F87" i="2"/>
  <c r="F86" i="2"/>
  <c r="F99" i="2"/>
  <c r="F109" i="2"/>
  <c r="F113" i="2"/>
  <c r="F116" i="2"/>
  <c r="F110" i="2"/>
  <c r="F126" i="2"/>
  <c r="F8" i="2"/>
  <c r="F23" i="2"/>
  <c r="F67" i="2"/>
  <c r="F127" i="2"/>
  <c r="F22" i="2"/>
  <c r="F68" i="2"/>
  <c r="F98" i="2"/>
  <c r="F69" i="2"/>
  <c r="F107" i="2"/>
  <c r="F104" i="2"/>
  <c r="F141" i="2"/>
  <c r="F138" i="2"/>
  <c r="F96" i="2"/>
  <c r="F53" i="2"/>
  <c r="F18" i="2"/>
  <c r="F26" i="2"/>
  <c r="F54" i="2"/>
  <c r="F89" i="2"/>
  <c r="F65" i="2"/>
  <c r="F85" i="2"/>
  <c r="F130" i="2"/>
  <c r="F133" i="2"/>
  <c r="F4" i="2"/>
  <c r="F57" i="2"/>
  <c r="F62" i="2"/>
  <c r="F93" i="2"/>
  <c r="F140" i="2"/>
  <c r="F47" i="2"/>
  <c r="F39" i="2"/>
  <c r="F64" i="2"/>
  <c r="F84" i="2"/>
  <c r="F76" i="2"/>
  <c r="F97" i="2"/>
  <c r="F115" i="2"/>
  <c r="F34" i="2"/>
  <c r="F40" i="2"/>
  <c r="F42" i="2"/>
  <c r="F80" i="2"/>
  <c r="F121" i="2"/>
  <c r="F120" i="2"/>
  <c r="F13" i="2"/>
  <c r="E6" i="2"/>
  <c r="E50" i="2"/>
  <c r="E29" i="2"/>
  <c r="E59" i="2"/>
  <c r="E32" i="2"/>
  <c r="E78" i="2"/>
  <c r="E124" i="2"/>
  <c r="E132" i="2"/>
  <c r="E15" i="2"/>
  <c r="E45" i="2"/>
  <c r="E19" i="2"/>
  <c r="E61" i="2"/>
  <c r="E111" i="2"/>
  <c r="E10" i="2"/>
  <c r="E7" i="2"/>
  <c r="E14" i="2"/>
  <c r="E36" i="2"/>
  <c r="E52" i="2"/>
  <c r="E35" i="2"/>
  <c r="E37" i="2"/>
  <c r="E66" i="2"/>
  <c r="E74" i="2"/>
  <c r="E58" i="2"/>
  <c r="E71" i="2"/>
  <c r="E79" i="2"/>
  <c r="E75" i="2"/>
  <c r="E94" i="2"/>
  <c r="E102" i="2"/>
  <c r="E73" i="2"/>
  <c r="E81" i="2"/>
  <c r="E112" i="2"/>
  <c r="E92" i="2"/>
  <c r="E95" i="2"/>
  <c r="E90" i="2"/>
  <c r="E137" i="2"/>
  <c r="E118" i="2"/>
  <c r="E142" i="2"/>
  <c r="E106" i="2"/>
  <c r="E123" i="2"/>
  <c r="E122" i="2"/>
  <c r="E136" i="2"/>
  <c r="E131" i="2"/>
  <c r="E33" i="2"/>
  <c r="E43" i="2"/>
  <c r="E44" i="2"/>
  <c r="E55" i="2"/>
  <c r="E88" i="2"/>
  <c r="E100" i="2"/>
  <c r="E119" i="2"/>
  <c r="E128" i="2"/>
  <c r="E117" i="2"/>
  <c r="E143" i="2"/>
  <c r="E11" i="2"/>
  <c r="E16" i="2"/>
  <c r="E5" i="2"/>
  <c r="E30" i="2"/>
  <c r="E51" i="2"/>
  <c r="E21" i="2"/>
  <c r="E72" i="2"/>
  <c r="E63" i="2"/>
  <c r="E25" i="2"/>
  <c r="E27" i="2"/>
  <c r="E101" i="2"/>
  <c r="E139" i="2"/>
  <c r="E20" i="2"/>
  <c r="E12" i="2"/>
  <c r="E60" i="2"/>
  <c r="E28" i="2"/>
  <c r="E56" i="2"/>
  <c r="E91" i="2"/>
  <c r="E114" i="2"/>
  <c r="E108" i="2"/>
  <c r="E125" i="2"/>
  <c r="E134" i="2"/>
  <c r="E38" i="2"/>
  <c r="E83" i="2"/>
  <c r="E105" i="2"/>
  <c r="E135" i="2"/>
  <c r="E41" i="2"/>
  <c r="E46" i="2"/>
  <c r="E48" i="2"/>
  <c r="E70" i="2"/>
  <c r="E49" i="2"/>
  <c r="E77" i="2"/>
  <c r="E129" i="2"/>
  <c r="E103" i="2"/>
  <c r="E144" i="2"/>
  <c r="E17" i="2"/>
  <c r="E9" i="2"/>
  <c r="E24" i="2"/>
  <c r="E31" i="2"/>
  <c r="E82" i="2"/>
  <c r="E87" i="2"/>
  <c r="E86" i="2"/>
  <c r="E99" i="2"/>
  <c r="E109" i="2"/>
  <c r="E113" i="2"/>
  <c r="E116" i="2"/>
  <c r="E110" i="2"/>
  <c r="E126" i="2"/>
  <c r="E8" i="2"/>
  <c r="E23" i="2"/>
  <c r="E67" i="2"/>
  <c r="E127" i="2"/>
  <c r="E22" i="2"/>
  <c r="E68" i="2"/>
  <c r="E98" i="2"/>
  <c r="E69" i="2"/>
  <c r="E107" i="2"/>
  <c r="E104" i="2"/>
  <c r="E141" i="2"/>
  <c r="E138" i="2"/>
  <c r="E96" i="2"/>
  <c r="E53" i="2"/>
  <c r="E18" i="2"/>
  <c r="E26" i="2"/>
  <c r="E54" i="2"/>
  <c r="E89" i="2"/>
  <c r="E65" i="2"/>
  <c r="E85" i="2"/>
  <c r="E130" i="2"/>
  <c r="E133" i="2"/>
  <c r="E4" i="2"/>
  <c r="E57" i="2"/>
  <c r="E62" i="2"/>
  <c r="E93" i="2"/>
  <c r="E140" i="2"/>
  <c r="E47" i="2"/>
  <c r="E39" i="2"/>
  <c r="E64" i="2"/>
  <c r="E84" i="2"/>
  <c r="E76" i="2"/>
  <c r="E97" i="2"/>
  <c r="E115" i="2"/>
  <c r="E34" i="2"/>
  <c r="E40" i="2"/>
  <c r="E42" i="2"/>
  <c r="E80" i="2"/>
  <c r="E121" i="2"/>
  <c r="E120" i="2"/>
  <c r="E13" i="2"/>
  <c r="D6" i="2"/>
  <c r="D50" i="2"/>
  <c r="D29" i="2"/>
  <c r="D59" i="2"/>
  <c r="D32" i="2"/>
  <c r="D78" i="2"/>
  <c r="D124" i="2"/>
  <c r="D132" i="2"/>
  <c r="D15" i="2"/>
  <c r="D45" i="2"/>
  <c r="D19" i="2"/>
  <c r="D61" i="2"/>
  <c r="D111" i="2"/>
  <c r="D10" i="2"/>
  <c r="D7" i="2"/>
  <c r="D14" i="2"/>
  <c r="D36" i="2"/>
  <c r="D52" i="2"/>
  <c r="D35" i="2"/>
  <c r="D37" i="2"/>
  <c r="D66" i="2"/>
  <c r="D74" i="2"/>
  <c r="D58" i="2"/>
  <c r="D71" i="2"/>
  <c r="D79" i="2"/>
  <c r="D75" i="2"/>
  <c r="D94" i="2"/>
  <c r="D102" i="2"/>
  <c r="D73" i="2"/>
  <c r="D81" i="2"/>
  <c r="D112" i="2"/>
  <c r="D92" i="2"/>
  <c r="D95" i="2"/>
  <c r="D90" i="2"/>
  <c r="D137" i="2"/>
  <c r="D118" i="2"/>
  <c r="D142" i="2"/>
  <c r="D106" i="2"/>
  <c r="D123" i="2"/>
  <c r="D122" i="2"/>
  <c r="D136" i="2"/>
  <c r="D131" i="2"/>
  <c r="D33" i="2"/>
  <c r="D43" i="2"/>
  <c r="D44" i="2"/>
  <c r="D55" i="2"/>
  <c r="D88" i="2"/>
  <c r="D100" i="2"/>
  <c r="D119" i="2"/>
  <c r="D128" i="2"/>
  <c r="D117" i="2"/>
  <c r="D143" i="2"/>
  <c r="D11" i="2"/>
  <c r="D16" i="2"/>
  <c r="D5" i="2"/>
  <c r="D30" i="2"/>
  <c r="D51" i="2"/>
  <c r="D21" i="2"/>
  <c r="D72" i="2"/>
  <c r="D63" i="2"/>
  <c r="D25" i="2"/>
  <c r="D27" i="2"/>
  <c r="D101" i="2"/>
  <c r="D139" i="2"/>
  <c r="D20" i="2"/>
  <c r="D12" i="2"/>
  <c r="D60" i="2"/>
  <c r="D28" i="2"/>
  <c r="D56" i="2"/>
  <c r="D91" i="2"/>
  <c r="D114" i="2"/>
  <c r="D108" i="2"/>
  <c r="D125" i="2"/>
  <c r="D134" i="2"/>
  <c r="D38" i="2"/>
  <c r="D83" i="2"/>
  <c r="D105" i="2"/>
  <c r="D135" i="2"/>
  <c r="D41" i="2"/>
  <c r="D46" i="2"/>
  <c r="D48" i="2"/>
  <c r="D70" i="2"/>
  <c r="D49" i="2"/>
  <c r="D77" i="2"/>
  <c r="D129" i="2"/>
  <c r="D103" i="2"/>
  <c r="D144" i="2"/>
  <c r="D17" i="2"/>
  <c r="D9" i="2"/>
  <c r="D24" i="2"/>
  <c r="D31" i="2"/>
  <c r="D82" i="2"/>
  <c r="D87" i="2"/>
  <c r="D86" i="2"/>
  <c r="D99" i="2"/>
  <c r="D109" i="2"/>
  <c r="D113" i="2"/>
  <c r="D116" i="2"/>
  <c r="D110" i="2"/>
  <c r="D126" i="2"/>
  <c r="D8" i="2"/>
  <c r="D23" i="2"/>
  <c r="D67" i="2"/>
  <c r="D127" i="2"/>
  <c r="D22" i="2"/>
  <c r="D68" i="2"/>
  <c r="D98" i="2"/>
  <c r="D69" i="2"/>
  <c r="D107" i="2"/>
  <c r="D104" i="2"/>
  <c r="D141" i="2"/>
  <c r="D138" i="2"/>
  <c r="D96" i="2"/>
  <c r="D53" i="2"/>
  <c r="D18" i="2"/>
  <c r="D26" i="2"/>
  <c r="D54" i="2"/>
  <c r="D89" i="2"/>
  <c r="D65" i="2"/>
  <c r="D85" i="2"/>
  <c r="D130" i="2"/>
  <c r="D133" i="2"/>
  <c r="D4" i="2"/>
  <c r="D57" i="2"/>
  <c r="D62" i="2"/>
  <c r="D93" i="2"/>
  <c r="D140" i="2"/>
  <c r="D47" i="2"/>
  <c r="D39" i="2"/>
  <c r="D64" i="2"/>
  <c r="D84" i="2"/>
  <c r="D76" i="2"/>
  <c r="D97" i="2"/>
  <c r="D115" i="2"/>
  <c r="D34" i="2"/>
  <c r="D40" i="2"/>
  <c r="D42" i="2"/>
  <c r="D80" i="2"/>
  <c r="D121" i="2"/>
  <c r="D120" i="2"/>
  <c r="D13" i="2"/>
  <c r="F10" i="3" l="1"/>
  <c r="E10" i="3"/>
  <c r="D10" i="3"/>
  <c r="C10" i="3"/>
  <c r="B10" i="3"/>
  <c r="K120" i="2"/>
  <c r="M120" i="2" s="1"/>
  <c r="K121" i="2"/>
  <c r="K80" i="2"/>
  <c r="M80" i="2" s="1"/>
  <c r="K42" i="2"/>
  <c r="K40" i="2"/>
  <c r="M40" i="2" s="1"/>
  <c r="K34" i="2"/>
  <c r="K115" i="2"/>
  <c r="M115" i="2" s="1"/>
  <c r="K97" i="2"/>
  <c r="K76" i="2"/>
  <c r="M76" i="2" s="1"/>
  <c r="K84" i="2"/>
  <c r="K64" i="2"/>
  <c r="M64" i="2" s="1"/>
  <c r="K39" i="2"/>
  <c r="K47" i="2"/>
  <c r="M47" i="2" s="1"/>
  <c r="K140" i="2"/>
  <c r="K93" i="2"/>
  <c r="M93" i="2" s="1"/>
  <c r="K62" i="2"/>
  <c r="K57" i="2"/>
  <c r="M57" i="2" s="1"/>
  <c r="K133" i="2"/>
  <c r="M133" i="2" s="1"/>
  <c r="K130" i="2"/>
  <c r="K85" i="2"/>
  <c r="M85" i="2" s="1"/>
  <c r="K65" i="2"/>
  <c r="K89" i="2"/>
  <c r="M89" i="2" s="1"/>
  <c r="K54" i="2"/>
  <c r="K26" i="2"/>
  <c r="M26" i="2" s="1"/>
  <c r="K18" i="2"/>
  <c r="K53" i="2"/>
  <c r="M53" i="2" s="1"/>
  <c r="K96" i="2"/>
  <c r="K138" i="2"/>
  <c r="M138" i="2" s="1"/>
  <c r="K141" i="2"/>
  <c r="K104" i="2"/>
  <c r="M104" i="2" s="1"/>
  <c r="K107" i="2"/>
  <c r="K69" i="2"/>
  <c r="M69" i="2" s="1"/>
  <c r="K98" i="2"/>
  <c r="K68" i="2"/>
  <c r="M68" i="2" s="1"/>
  <c r="K22" i="2"/>
  <c r="K127" i="2"/>
  <c r="M127" i="2" s="1"/>
  <c r="K67" i="2"/>
  <c r="K23" i="2"/>
  <c r="M23" i="2" s="1"/>
  <c r="K8" i="2"/>
  <c r="K126" i="2"/>
  <c r="M126" i="2" s="1"/>
  <c r="K110" i="2"/>
  <c r="K116" i="2"/>
  <c r="M116" i="2" s="1"/>
  <c r="K113" i="2"/>
  <c r="K109" i="2"/>
  <c r="M109" i="2" s="1"/>
  <c r="K99" i="2"/>
  <c r="K86" i="2"/>
  <c r="M86" i="2" s="1"/>
  <c r="K87" i="2"/>
  <c r="K82" i="2"/>
  <c r="M82" i="2" s="1"/>
  <c r="K31" i="2"/>
  <c r="K24" i="2"/>
  <c r="M24" i="2" s="1"/>
  <c r="K9" i="2"/>
  <c r="K17" i="2"/>
  <c r="M17" i="2" s="1"/>
  <c r="K144" i="2"/>
  <c r="K103" i="2"/>
  <c r="M103" i="2" s="1"/>
  <c r="K129" i="2"/>
  <c r="K77" i="2"/>
  <c r="M77" i="2" s="1"/>
  <c r="K49" i="2"/>
  <c r="K70" i="2"/>
  <c r="M70" i="2" s="1"/>
  <c r="K48" i="2"/>
  <c r="K46" i="2"/>
  <c r="M46" i="2" s="1"/>
  <c r="K41" i="2"/>
  <c r="K135" i="2"/>
  <c r="M135" i="2" s="1"/>
  <c r="K105" i="2"/>
  <c r="K83" i="2"/>
  <c r="M83" i="2" s="1"/>
  <c r="K38" i="2"/>
  <c r="K134" i="2"/>
  <c r="M134" i="2" s="1"/>
  <c r="K125" i="2"/>
  <c r="K108" i="2"/>
  <c r="M108" i="2" s="1"/>
  <c r="K114" i="2"/>
  <c r="K91" i="2"/>
  <c r="M91" i="2" s="1"/>
  <c r="K56" i="2"/>
  <c r="K28" i="2"/>
  <c r="M28" i="2" s="1"/>
  <c r="K60" i="2"/>
  <c r="K12" i="2"/>
  <c r="M12" i="2" s="1"/>
  <c r="K20" i="2"/>
  <c r="K139" i="2"/>
  <c r="M139" i="2" s="1"/>
  <c r="K101" i="2"/>
  <c r="K27" i="2"/>
  <c r="M27" i="2" s="1"/>
  <c r="K25" i="2"/>
  <c r="K63" i="2"/>
  <c r="M63" i="2" s="1"/>
  <c r="K72" i="2"/>
  <c r="K21" i="2"/>
  <c r="M21" i="2" s="1"/>
  <c r="K51" i="2"/>
  <c r="K30" i="2"/>
  <c r="M30" i="2" s="1"/>
  <c r="K5" i="2"/>
  <c r="K16" i="2"/>
  <c r="M16" i="2" s="1"/>
  <c r="K11" i="2"/>
  <c r="K143" i="2"/>
  <c r="M143" i="2" s="1"/>
  <c r="K117" i="2"/>
  <c r="K128" i="2"/>
  <c r="M128" i="2" s="1"/>
  <c r="K119" i="2"/>
  <c r="K100" i="2"/>
  <c r="M100" i="2" s="1"/>
  <c r="K88" i="2"/>
  <c r="K55" i="2"/>
  <c r="M55" i="2" s="1"/>
  <c r="K44" i="2"/>
  <c r="K43" i="2"/>
  <c r="M43" i="2" s="1"/>
  <c r="K33" i="2"/>
  <c r="K131" i="2"/>
  <c r="M131" i="2" s="1"/>
  <c r="K136" i="2"/>
  <c r="K122" i="2"/>
  <c r="M122" i="2" s="1"/>
  <c r="K123" i="2"/>
  <c r="K106" i="2"/>
  <c r="M106" i="2" s="1"/>
  <c r="K142" i="2"/>
  <c r="K118" i="2"/>
  <c r="M118" i="2" s="1"/>
  <c r="K137" i="2"/>
  <c r="K90" i="2"/>
  <c r="M90" i="2" s="1"/>
  <c r="K95" i="2"/>
  <c r="K92" i="2"/>
  <c r="M92" i="2" s="1"/>
  <c r="K112" i="2"/>
  <c r="K81" i="2"/>
  <c r="M81" i="2" s="1"/>
  <c r="K73" i="2"/>
  <c r="K102" i="2"/>
  <c r="M102" i="2" s="1"/>
  <c r="K94" i="2"/>
  <c r="K75" i="2"/>
  <c r="M75" i="2" s="1"/>
  <c r="K79" i="2"/>
  <c r="K71" i="2"/>
  <c r="M71" i="2" s="1"/>
  <c r="K58" i="2"/>
  <c r="K74" i="2"/>
  <c r="M74" i="2" s="1"/>
  <c r="K66" i="2"/>
  <c r="K37" i="2"/>
  <c r="M37" i="2" s="1"/>
  <c r="K35" i="2"/>
  <c r="K52" i="2"/>
  <c r="M52" i="2" s="1"/>
  <c r="K36" i="2"/>
  <c r="K14" i="2"/>
  <c r="M14" i="2" s="1"/>
  <c r="K7" i="2"/>
  <c r="K10" i="2"/>
  <c r="M10" i="2" s="1"/>
  <c r="K111" i="2"/>
  <c r="K61" i="2"/>
  <c r="M61" i="2" s="1"/>
  <c r="K19" i="2"/>
  <c r="K45" i="2"/>
  <c r="M45" i="2" s="1"/>
  <c r="K15" i="2"/>
  <c r="K132" i="2"/>
  <c r="M132" i="2" s="1"/>
  <c r="K124" i="2"/>
  <c r="K78" i="2"/>
  <c r="M78" i="2" s="1"/>
  <c r="K32" i="2"/>
  <c r="K59" i="2"/>
  <c r="M59" i="2" s="1"/>
  <c r="K29" i="2"/>
  <c r="K50" i="2"/>
  <c r="M50" i="2" s="1"/>
  <c r="K6" i="2"/>
  <c r="K13" i="2"/>
  <c r="M13" i="2" s="1"/>
  <c r="M6" i="2" l="1"/>
  <c r="M29" i="2"/>
  <c r="M32" i="2"/>
  <c r="M124" i="2"/>
  <c r="M15" i="2"/>
  <c r="M19" i="2"/>
  <c r="M111" i="2"/>
  <c r="M7" i="2"/>
  <c r="M36" i="2"/>
  <c r="M35" i="2"/>
  <c r="M66" i="2"/>
  <c r="M58" i="2"/>
  <c r="M79" i="2"/>
  <c r="M94" i="2"/>
  <c r="M73" i="2"/>
  <c r="M112" i="2"/>
  <c r="M95" i="2"/>
  <c r="M137" i="2"/>
  <c r="M142" i="2"/>
  <c r="M123" i="2"/>
  <c r="M136" i="2"/>
  <c r="M33" i="2"/>
  <c r="M44" i="2"/>
  <c r="M88" i="2"/>
  <c r="M119" i="2"/>
  <c r="M117" i="2"/>
  <c r="M11" i="2"/>
  <c r="M5" i="2"/>
  <c r="M51" i="2"/>
  <c r="M72" i="2"/>
  <c r="M25" i="2"/>
  <c r="M101" i="2"/>
  <c r="M20" i="2"/>
  <c r="M60" i="2"/>
  <c r="M56" i="2"/>
  <c r="M114" i="2"/>
  <c r="M125" i="2"/>
  <c r="M38" i="2"/>
  <c r="M105" i="2"/>
  <c r="M41" i="2"/>
  <c r="M48" i="2"/>
  <c r="M49" i="2"/>
  <c r="M129" i="2"/>
  <c r="M144" i="2"/>
  <c r="M9" i="2"/>
  <c r="M31" i="2"/>
  <c r="M87" i="2"/>
  <c r="M99" i="2"/>
  <c r="M113" i="2"/>
  <c r="M110" i="2"/>
  <c r="M8" i="2"/>
  <c r="M67" i="2"/>
  <c r="M22" i="2"/>
  <c r="M98" i="2"/>
  <c r="M107" i="2"/>
  <c r="M141" i="2"/>
  <c r="M96" i="2"/>
  <c r="M18" i="2"/>
  <c r="M54" i="2"/>
  <c r="M65" i="2"/>
  <c r="M130" i="2"/>
  <c r="M62" i="2"/>
  <c r="M140" i="2"/>
  <c r="M39" i="2"/>
  <c r="M84" i="2"/>
  <c r="M97" i="2"/>
  <c r="M34" i="2"/>
  <c r="M42" i="2"/>
  <c r="M121" i="2"/>
</calcChain>
</file>

<file path=xl/sharedStrings.xml><?xml version="1.0" encoding="utf-8"?>
<sst xmlns="http://schemas.openxmlformats.org/spreadsheetml/2006/main" count="262" uniqueCount="208">
  <si>
    <t>車種一覧</t>
    <rPh sb="0" eb="2">
      <t>シャシュ</t>
    </rPh>
    <rPh sb="2" eb="4">
      <t>イチラン</t>
    </rPh>
    <phoneticPr fontId="1"/>
  </si>
  <si>
    <t>為替レート</t>
    <rPh sb="0" eb="2">
      <t>カワセ</t>
    </rPh>
    <phoneticPr fontId="1"/>
  </si>
  <si>
    <t>車種番号</t>
    <rPh sb="0" eb="2">
      <t>シャシュ</t>
    </rPh>
    <rPh sb="2" eb="4">
      <t>バンゴウ</t>
    </rPh>
    <phoneticPr fontId="1"/>
  </si>
  <si>
    <t>車種名</t>
    <rPh sb="0" eb="3">
      <t>シャシュメイ</t>
    </rPh>
    <phoneticPr fontId="1"/>
  </si>
  <si>
    <t>タイプ</t>
    <phoneticPr fontId="1"/>
  </si>
  <si>
    <t>クラス</t>
    <phoneticPr fontId="1"/>
  </si>
  <si>
    <t>＝</t>
    <phoneticPr fontId="1"/>
  </si>
  <si>
    <t>ベッツ</t>
    <phoneticPr fontId="1"/>
  </si>
  <si>
    <t>乗用車</t>
    <rPh sb="0" eb="3">
      <t>ジョウヨウシャ</t>
    </rPh>
    <phoneticPr fontId="1"/>
  </si>
  <si>
    <t>P1</t>
    <phoneticPr fontId="1"/>
  </si>
  <si>
    <t>パッチ</t>
    <phoneticPr fontId="1"/>
  </si>
  <si>
    <t>ベルト</t>
    <phoneticPr fontId="1"/>
  </si>
  <si>
    <t>パクティ</t>
    <phoneticPr fontId="1"/>
  </si>
  <si>
    <t>P2</t>
    <phoneticPr fontId="1"/>
  </si>
  <si>
    <t>シエイサ</t>
    <phoneticPr fontId="1"/>
  </si>
  <si>
    <t>ポンテ</t>
    <phoneticPr fontId="1"/>
  </si>
  <si>
    <t>P2</t>
    <phoneticPr fontId="1"/>
  </si>
  <si>
    <t>アイオン</t>
    <phoneticPr fontId="1"/>
  </si>
  <si>
    <t>P3</t>
    <phoneticPr fontId="1"/>
  </si>
  <si>
    <t>プレオト</t>
    <phoneticPr fontId="1"/>
  </si>
  <si>
    <t>マイク</t>
    <phoneticPr fontId="1"/>
  </si>
  <si>
    <t>P4</t>
    <phoneticPr fontId="1"/>
  </si>
  <si>
    <t>ヘッドオン</t>
    <phoneticPr fontId="1"/>
  </si>
  <si>
    <t>P4</t>
    <phoneticPr fontId="1"/>
  </si>
  <si>
    <t>タジック</t>
    <phoneticPr fontId="1"/>
  </si>
  <si>
    <t>P5</t>
    <phoneticPr fontId="1"/>
  </si>
  <si>
    <t>ホイヤルト</t>
    <phoneticPr fontId="1"/>
  </si>
  <si>
    <t>P5</t>
    <phoneticPr fontId="1"/>
  </si>
  <si>
    <t>タクカ</t>
    <phoneticPr fontId="1"/>
  </si>
  <si>
    <t>ハイブリッド</t>
    <phoneticPr fontId="1"/>
  </si>
  <si>
    <t>HV1</t>
    <phoneticPr fontId="1"/>
  </si>
  <si>
    <t>アクシコ</t>
    <phoneticPr fontId="1"/>
  </si>
  <si>
    <t>プリチー1.5</t>
    <phoneticPr fontId="1"/>
  </si>
  <si>
    <t>ハイブリッド</t>
    <phoneticPr fontId="1"/>
  </si>
  <si>
    <t>HV1</t>
    <phoneticPr fontId="1"/>
  </si>
  <si>
    <t>プリチー1.8</t>
    <phoneticPr fontId="1"/>
  </si>
  <si>
    <t>HV2</t>
    <phoneticPr fontId="1"/>
  </si>
  <si>
    <t>ビールドー</t>
    <phoneticPr fontId="1"/>
  </si>
  <si>
    <t>HV2</t>
    <phoneticPr fontId="1"/>
  </si>
  <si>
    <t>プリチーPHV</t>
    <phoneticPr fontId="1"/>
  </si>
  <si>
    <t>SOO</t>
    <phoneticPr fontId="1"/>
  </si>
  <si>
    <t>ハイブリッド</t>
    <phoneticPr fontId="1"/>
  </si>
  <si>
    <t>HV3</t>
    <phoneticPr fontId="1"/>
  </si>
  <si>
    <t>アムオHV</t>
    <phoneticPr fontId="1"/>
  </si>
  <si>
    <t>HV3</t>
    <phoneticPr fontId="1"/>
  </si>
  <si>
    <t>ブラウト</t>
    <phoneticPr fontId="1"/>
  </si>
  <si>
    <t>HV4</t>
    <phoneticPr fontId="1"/>
  </si>
  <si>
    <t>アスリート</t>
    <phoneticPr fontId="1"/>
  </si>
  <si>
    <t>HV4</t>
    <phoneticPr fontId="1"/>
  </si>
  <si>
    <t>プリチーWX</t>
    <phoneticPr fontId="1"/>
  </si>
  <si>
    <t>HW1</t>
    <phoneticPr fontId="1"/>
  </si>
  <si>
    <t>ノウキー</t>
    <phoneticPr fontId="1"/>
  </si>
  <si>
    <t>ハイブリッド</t>
    <phoneticPr fontId="1"/>
  </si>
  <si>
    <t>HW2</t>
    <phoneticPr fontId="1"/>
  </si>
  <si>
    <t>ボクサー</t>
    <phoneticPr fontId="1"/>
  </si>
  <si>
    <t>HW2</t>
    <phoneticPr fontId="1"/>
  </si>
  <si>
    <t>ギストマ</t>
    <phoneticPr fontId="1"/>
  </si>
  <si>
    <t>HW3</t>
    <phoneticPr fontId="1"/>
  </si>
  <si>
    <t>マルファト</t>
    <phoneticPr fontId="1"/>
  </si>
  <si>
    <t>HW3</t>
    <phoneticPr fontId="1"/>
  </si>
  <si>
    <t>ファイアー</t>
    <phoneticPr fontId="1"/>
  </si>
  <si>
    <t>8610スポーツ</t>
    <phoneticPr fontId="1"/>
  </si>
  <si>
    <t>スポーツ</t>
    <phoneticPr fontId="1"/>
  </si>
  <si>
    <t>SP1</t>
    <phoneticPr fontId="1"/>
  </si>
  <si>
    <t>7786Z</t>
    <phoneticPr fontId="1"/>
  </si>
  <si>
    <t>スポーツ</t>
    <phoneticPr fontId="1"/>
  </si>
  <si>
    <t>SP2</t>
    <phoneticPr fontId="1"/>
  </si>
  <si>
    <t>エッスウ</t>
    <phoneticPr fontId="1"/>
  </si>
  <si>
    <t>ミニバン</t>
    <phoneticPr fontId="1"/>
  </si>
  <si>
    <t>W1</t>
    <phoneticPr fontId="1"/>
  </si>
  <si>
    <t>ユウシス</t>
    <phoneticPr fontId="1"/>
  </si>
  <si>
    <t>ノウキー</t>
    <phoneticPr fontId="1"/>
  </si>
  <si>
    <t>ミニバン</t>
    <phoneticPr fontId="1"/>
  </si>
  <si>
    <t>W2</t>
    <phoneticPr fontId="1"/>
  </si>
  <si>
    <t>ボクサー</t>
    <phoneticPr fontId="1"/>
  </si>
  <si>
    <t>ミニバン</t>
    <phoneticPr fontId="1"/>
  </si>
  <si>
    <t>VRV</t>
    <phoneticPr fontId="1"/>
  </si>
  <si>
    <t>RV</t>
    <phoneticPr fontId="1"/>
  </si>
  <si>
    <t>RV1</t>
    <phoneticPr fontId="1"/>
  </si>
  <si>
    <t>ポラガ</t>
    <phoneticPr fontId="1"/>
  </si>
  <si>
    <t>RV2</t>
    <phoneticPr fontId="1"/>
  </si>
  <si>
    <t>ガードバン</t>
    <phoneticPr fontId="1"/>
  </si>
  <si>
    <t>RV</t>
    <phoneticPr fontId="1"/>
  </si>
  <si>
    <t>RV2</t>
    <phoneticPr fontId="1"/>
  </si>
  <si>
    <t>オハマー</t>
    <phoneticPr fontId="1"/>
  </si>
  <si>
    <t>輸入車</t>
    <rPh sb="0" eb="3">
      <t>ユニュウシャ</t>
    </rPh>
    <phoneticPr fontId="1"/>
  </si>
  <si>
    <t>G1</t>
    <phoneticPr fontId="1"/>
  </si>
  <si>
    <t>ベンベルク</t>
    <phoneticPr fontId="1"/>
  </si>
  <si>
    <t>アルファロ</t>
    <phoneticPr fontId="1"/>
  </si>
  <si>
    <t>G1</t>
    <phoneticPr fontId="1"/>
  </si>
  <si>
    <t>オーエン</t>
    <phoneticPr fontId="1"/>
  </si>
  <si>
    <t>G2</t>
    <phoneticPr fontId="1"/>
  </si>
  <si>
    <t>レックウ</t>
    <phoneticPr fontId="1"/>
  </si>
  <si>
    <t>レンタカー貸出明細</t>
    <rPh sb="5" eb="7">
      <t>カシダシ</t>
    </rPh>
    <rPh sb="7" eb="9">
      <t>メイサイ</t>
    </rPh>
    <phoneticPr fontId="1"/>
  </si>
  <si>
    <t>早割テーブル</t>
    <rPh sb="0" eb="2">
      <t>ハヤワリ</t>
    </rPh>
    <phoneticPr fontId="1"/>
  </si>
  <si>
    <t>No.</t>
    <phoneticPr fontId="1"/>
  </si>
  <si>
    <t>予約日</t>
    <rPh sb="0" eb="2">
      <t>ヨヤク</t>
    </rPh>
    <rPh sb="2" eb="3">
      <t>ビ</t>
    </rPh>
    <phoneticPr fontId="1"/>
  </si>
  <si>
    <t>クラス</t>
    <phoneticPr fontId="1"/>
  </si>
  <si>
    <t>料金</t>
    <rPh sb="0" eb="2">
      <t>リョウキン</t>
    </rPh>
    <phoneticPr fontId="1"/>
  </si>
  <si>
    <t>利用開始日</t>
    <rPh sb="0" eb="2">
      <t>リヨウ</t>
    </rPh>
    <rPh sb="2" eb="4">
      <t>カイシ</t>
    </rPh>
    <rPh sb="4" eb="5">
      <t>ビ</t>
    </rPh>
    <phoneticPr fontId="1"/>
  </si>
  <si>
    <t>利用終了日</t>
    <rPh sb="0" eb="2">
      <t>リヨウ</t>
    </rPh>
    <rPh sb="2" eb="5">
      <t>シュウリョウビ</t>
    </rPh>
    <phoneticPr fontId="1"/>
  </si>
  <si>
    <t>貸出時刻</t>
    <rPh sb="0" eb="2">
      <t>カシダシ</t>
    </rPh>
    <rPh sb="2" eb="4">
      <t>ジコク</t>
    </rPh>
    <phoneticPr fontId="1"/>
  </si>
  <si>
    <t>日数</t>
    <rPh sb="0" eb="2">
      <t>ニッスウ</t>
    </rPh>
    <phoneticPr fontId="1"/>
  </si>
  <si>
    <t>早割</t>
    <rPh sb="0" eb="2">
      <t>ハヤワリ</t>
    </rPh>
    <phoneticPr fontId="1"/>
  </si>
  <si>
    <t>売上金額</t>
    <rPh sb="0" eb="2">
      <t>ウリアゲ</t>
    </rPh>
    <rPh sb="2" eb="4">
      <t>キンガク</t>
    </rPh>
    <phoneticPr fontId="1"/>
  </si>
  <si>
    <t>日前</t>
    <rPh sb="0" eb="1">
      <t>ヒ</t>
    </rPh>
    <rPh sb="1" eb="2">
      <t>マエ</t>
    </rPh>
    <phoneticPr fontId="1"/>
  </si>
  <si>
    <t>割引</t>
    <rPh sb="0" eb="2">
      <t>ワリビキ</t>
    </rPh>
    <phoneticPr fontId="1"/>
  </si>
  <si>
    <t>年間売上高推移</t>
    <rPh sb="0" eb="2">
      <t>ネンカン</t>
    </rPh>
    <rPh sb="2" eb="4">
      <t>ウリアゲ</t>
    </rPh>
    <rPh sb="4" eb="5">
      <t>ダカ</t>
    </rPh>
    <rPh sb="5" eb="7">
      <t>スイイ</t>
    </rPh>
    <phoneticPr fontId="1"/>
  </si>
  <si>
    <t>単位：千円</t>
    <rPh sb="0" eb="2">
      <t>タンイ</t>
    </rPh>
    <rPh sb="3" eb="5">
      <t>センエン</t>
    </rPh>
    <phoneticPr fontId="1"/>
  </si>
  <si>
    <t>年度</t>
    <rPh sb="0" eb="2">
      <t>ネンド</t>
    </rPh>
    <phoneticPr fontId="1"/>
  </si>
  <si>
    <t>2013年度</t>
    <rPh sb="4" eb="6">
      <t>ネンド</t>
    </rPh>
    <phoneticPr fontId="1"/>
  </si>
  <si>
    <t>2014年度</t>
    <rPh sb="4" eb="6">
      <t>ネンド</t>
    </rPh>
    <phoneticPr fontId="1"/>
  </si>
  <si>
    <t>スポーツ</t>
    <phoneticPr fontId="1"/>
  </si>
  <si>
    <t>RV</t>
    <phoneticPr fontId="1"/>
  </si>
  <si>
    <t>合計</t>
    <rPh sb="0" eb="2">
      <t>ゴウケイ</t>
    </rPh>
    <phoneticPr fontId="1"/>
  </si>
  <si>
    <t>2016年度</t>
    <rPh sb="4" eb="6">
      <t>ネンド</t>
    </rPh>
    <phoneticPr fontId="1"/>
  </si>
  <si>
    <t>2015年度</t>
    <rPh sb="4" eb="6">
      <t>ネンド</t>
    </rPh>
    <phoneticPr fontId="1"/>
  </si>
  <si>
    <t>行ラベル</t>
  </si>
  <si>
    <t>G1</t>
  </si>
  <si>
    <t>G2</t>
  </si>
  <si>
    <t>HV1</t>
  </si>
  <si>
    <t>HV2</t>
  </si>
  <si>
    <t>HV3</t>
  </si>
  <si>
    <t>HV4</t>
  </si>
  <si>
    <t>HW1</t>
  </si>
  <si>
    <t>HW2</t>
  </si>
  <si>
    <t>HW3</t>
  </si>
  <si>
    <t>P1</t>
  </si>
  <si>
    <t>P2</t>
  </si>
  <si>
    <t>P3</t>
  </si>
  <si>
    <t>P4</t>
  </si>
  <si>
    <t>P5</t>
  </si>
  <si>
    <t>RV1</t>
  </si>
  <si>
    <t>RV2</t>
  </si>
  <si>
    <t>SP1</t>
  </si>
  <si>
    <t>SP2</t>
  </si>
  <si>
    <t>W1</t>
  </si>
  <si>
    <t>W2</t>
  </si>
  <si>
    <t>総計</t>
  </si>
  <si>
    <t>アルファロ</t>
  </si>
  <si>
    <t>オハマー</t>
  </si>
  <si>
    <t>ベンベルク</t>
  </si>
  <si>
    <t>オーエン</t>
  </si>
  <si>
    <t>レックウ</t>
  </si>
  <si>
    <t>アクシコ</t>
  </si>
  <si>
    <t>タクカ</t>
  </si>
  <si>
    <t>プリチー1.5</t>
  </si>
  <si>
    <t>ビールドー</t>
  </si>
  <si>
    <t>プリチー1.8</t>
  </si>
  <si>
    <t>プリチーPHV</t>
  </si>
  <si>
    <t>SOO</t>
  </si>
  <si>
    <t>アムオHV</t>
  </si>
  <si>
    <t>アスリート</t>
  </si>
  <si>
    <t>ブラウト</t>
  </si>
  <si>
    <t>プリチーWX</t>
  </si>
  <si>
    <t>ノウキー</t>
  </si>
  <si>
    <t>ボクサー</t>
  </si>
  <si>
    <t>ギストマ</t>
  </si>
  <si>
    <t>ファイアー</t>
  </si>
  <si>
    <t>マルファト</t>
  </si>
  <si>
    <t>パッチ</t>
  </si>
  <si>
    <t>ベッツ</t>
  </si>
  <si>
    <t>ベルト</t>
  </si>
  <si>
    <t>シエイサ</t>
  </si>
  <si>
    <t>パクティ</t>
  </si>
  <si>
    <t>ポンテ</t>
  </si>
  <si>
    <t>アイオン</t>
  </si>
  <si>
    <t>プレオト</t>
  </si>
  <si>
    <t>マイク</t>
  </si>
  <si>
    <t>タジック</t>
  </si>
  <si>
    <t>VRV</t>
  </si>
  <si>
    <t>ガードバン</t>
  </si>
  <si>
    <t>ポラガ</t>
  </si>
  <si>
    <t>8610スポーツ</t>
  </si>
  <si>
    <t>7786Z</t>
  </si>
  <si>
    <t>エッスウ</t>
  </si>
  <si>
    <t>ユウシス</t>
  </si>
  <si>
    <t>プリチー2.1</t>
    <phoneticPr fontId="1"/>
  </si>
  <si>
    <t>列ラベル</t>
  </si>
  <si>
    <t>7月</t>
  </si>
  <si>
    <t>8月</t>
  </si>
  <si>
    <t>9月</t>
  </si>
  <si>
    <t>10月</t>
  </si>
  <si>
    <t>レンタル料金
（円）／日</t>
    <rPh sb="4" eb="6">
      <t>リョウキン</t>
    </rPh>
    <rPh sb="8" eb="9">
      <t>エン</t>
    </rPh>
    <rPh sb="11" eb="12">
      <t>ヒ</t>
    </rPh>
    <phoneticPr fontId="1"/>
  </si>
  <si>
    <t>レンタル料金
（ドル）／日</t>
    <rPh sb="4" eb="6">
      <t>リョウキン</t>
    </rPh>
    <rPh sb="12" eb="13">
      <t>ヒ</t>
    </rPh>
    <phoneticPr fontId="1"/>
  </si>
  <si>
    <t>合計 / 売上金額</t>
  </si>
  <si>
    <t>プリチー2.1</t>
  </si>
  <si>
    <t>G1 集計</t>
  </si>
  <si>
    <t>G2 集計</t>
  </si>
  <si>
    <t>HV1 集計</t>
  </si>
  <si>
    <t>HV2 集計</t>
  </si>
  <si>
    <t>HV3 集計</t>
  </si>
  <si>
    <t>HV4 集計</t>
  </si>
  <si>
    <t>HW1 集計</t>
  </si>
  <si>
    <t>HW2 集計</t>
  </si>
  <si>
    <t>HW3 集計</t>
  </si>
  <si>
    <t>P1 集計</t>
  </si>
  <si>
    <t>P2 集計</t>
  </si>
  <si>
    <t>P3 集計</t>
  </si>
  <si>
    <t>P4 集計</t>
  </si>
  <si>
    <t>P5 集計</t>
  </si>
  <si>
    <t>RV1 集計</t>
  </si>
  <si>
    <t>RV2 集計</t>
  </si>
  <si>
    <t>SP1 集計</t>
  </si>
  <si>
    <t>SP2 集計</t>
  </si>
  <si>
    <t>W1 集計</t>
  </si>
  <si>
    <t>W2 集計</t>
  </si>
  <si>
    <t>2012年度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</si>
</sst>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[$$-409]#,##0.00;[$$-409]#,##0.00"/>
    <numFmt numFmtId="177" formatCode="h:mm;@"/>
    <numFmt numFmtId="178" formatCode="_ &quot;¥&quot;* #,##0.0000_ ;_ &quot;¥&quot;* \-#,##0.0000_ ;_ &quot;¥&quot;* &quot;-&quot;????_ ;_ @_ "/>
    <numFmt numFmtId="179" formatCode="#,##0_ "/>
  </numFmts>
  <fonts count="7" x14ac:knownFonts="1"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3"/>
      <name val="ＭＳ Ｐ明朝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0" xfId="2" applyFo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6" fontId="0" fillId="0" borderId="1" xfId="3" applyFon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9" fontId="0" fillId="0" borderId="1" xfId="4" applyFont="1" applyBorder="1">
      <alignment vertical="center"/>
    </xf>
    <xf numFmtId="0" fontId="0" fillId="0" borderId="2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9" fontId="0" fillId="0" borderId="2" xfId="4" applyFont="1" applyBorder="1">
      <alignment vertical="center"/>
    </xf>
    <xf numFmtId="0" fontId="6" fillId="0" borderId="0" xfId="5">
      <alignment vertical="center"/>
    </xf>
    <xf numFmtId="0" fontId="0" fillId="0" borderId="0" xfId="0" applyAlignment="1">
      <alignment horizontal="right" vertical="center"/>
    </xf>
    <xf numFmtId="178" fontId="0" fillId="0" borderId="0" xfId="3" applyNumberFormat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79" fontId="0" fillId="0" borderId="0" xfId="0" applyNumberForma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NumberFormat="1">
      <alignment vertical="center"/>
    </xf>
  </cellXfs>
  <cellStyles count="6">
    <cellStyle name="タイトル" xfId="2" builtinId="15"/>
    <cellStyle name="パーセント" xfId="4" builtinId="5"/>
    <cellStyle name="桁区切り" xfId="1" builtinId="6"/>
    <cellStyle name="見出し 4" xfId="5" builtinId="19"/>
    <cellStyle name="通貨" xfId="3" builtinId="7"/>
    <cellStyle name="標準" xfId="0" builtinId="0"/>
  </cellStyles>
  <dxfs count="1">
    <dxf>
      <font>
        <b val="0"/>
        <i val="0"/>
        <color auto="1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売上推移!$A$4</c:f>
              <c:strCache>
                <c:ptCount val="1"/>
                <c:pt idx="0">
                  <c:v>乗用車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売上推移!$B$3:$F$3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売上推移!$B$4:$F$4</c:f>
              <c:numCache>
                <c:formatCode>#,##0_);[Red]\(#,##0\)</c:formatCode>
                <c:ptCount val="5"/>
                <c:pt idx="0">
                  <c:v>69707</c:v>
                </c:pt>
                <c:pt idx="1">
                  <c:v>57194</c:v>
                </c:pt>
                <c:pt idx="2">
                  <c:v>44132</c:v>
                </c:pt>
                <c:pt idx="3">
                  <c:v>35494</c:v>
                </c:pt>
                <c:pt idx="4">
                  <c:v>27344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1E-47CD-BF03-757358716387}"/>
            </c:ext>
          </c:extLst>
        </c:ser>
        <c:ser>
          <c:idx val="1"/>
          <c:order val="1"/>
          <c:tx>
            <c:strRef>
              <c:f>売上推移!$A$5</c:f>
              <c:strCache>
                <c:ptCount val="1"/>
                <c:pt idx="0">
                  <c:v>ハイブリッド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売上推移!$B$3:$F$3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売上推移!$B$5:$F$5</c:f>
              <c:numCache>
                <c:formatCode>#,##0_);[Red]\(#,##0\)</c:formatCode>
                <c:ptCount val="5"/>
                <c:pt idx="0">
                  <c:v>42386</c:v>
                </c:pt>
                <c:pt idx="1">
                  <c:v>51054</c:v>
                </c:pt>
                <c:pt idx="2">
                  <c:v>55421</c:v>
                </c:pt>
                <c:pt idx="3">
                  <c:v>72798</c:v>
                </c:pt>
                <c:pt idx="4">
                  <c:v>79357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1E-47CD-BF03-757358716387}"/>
            </c:ext>
          </c:extLst>
        </c:ser>
        <c:ser>
          <c:idx val="2"/>
          <c:order val="2"/>
          <c:tx>
            <c:strRef>
              <c:f>売上推移!$A$6</c:f>
              <c:strCache>
                <c:ptCount val="1"/>
                <c:pt idx="0">
                  <c:v>スポーツ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売上推移!$B$3:$F$3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売上推移!$B$6:$F$6</c:f>
              <c:numCache>
                <c:formatCode>#,##0_);[Red]\(#,##0\)</c:formatCode>
                <c:ptCount val="5"/>
                <c:pt idx="0">
                  <c:v>33775</c:v>
                </c:pt>
                <c:pt idx="1">
                  <c:v>40936</c:v>
                </c:pt>
                <c:pt idx="2">
                  <c:v>43158</c:v>
                </c:pt>
                <c:pt idx="3">
                  <c:v>38808</c:v>
                </c:pt>
                <c:pt idx="4">
                  <c:v>29564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1E-47CD-BF03-757358716387}"/>
            </c:ext>
          </c:extLst>
        </c:ser>
        <c:ser>
          <c:idx val="3"/>
          <c:order val="3"/>
          <c:tx>
            <c:strRef>
              <c:f>売上推移!$A$7</c:f>
              <c:strCache>
                <c:ptCount val="1"/>
                <c:pt idx="0">
                  <c:v>ミニバン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売上推移!$B$3:$F$3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売上推移!$B$7:$F$7</c:f>
              <c:numCache>
                <c:formatCode>#,##0_);[Red]\(#,##0\)</c:formatCode>
                <c:ptCount val="5"/>
                <c:pt idx="0">
                  <c:v>19845</c:v>
                </c:pt>
                <c:pt idx="1">
                  <c:v>23814</c:v>
                </c:pt>
                <c:pt idx="2">
                  <c:v>27782.999999999996</c:v>
                </c:pt>
                <c:pt idx="3">
                  <c:v>26194</c:v>
                </c:pt>
                <c:pt idx="4">
                  <c:v>31430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1E-47CD-BF03-757358716387}"/>
            </c:ext>
          </c:extLst>
        </c:ser>
        <c:ser>
          <c:idx val="4"/>
          <c:order val="4"/>
          <c:tx>
            <c:strRef>
              <c:f>売上推移!$A$8</c:f>
              <c:strCache>
                <c:ptCount val="1"/>
                <c:pt idx="0">
                  <c:v>RV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売上推移!$B$3:$F$3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売上推移!$B$8:$F$8</c:f>
              <c:numCache>
                <c:formatCode>#,##0_);[Red]\(#,##0\)</c:formatCode>
                <c:ptCount val="5"/>
                <c:pt idx="0">
                  <c:v>12514</c:v>
                </c:pt>
                <c:pt idx="1">
                  <c:v>26268</c:v>
                </c:pt>
                <c:pt idx="2">
                  <c:v>13765</c:v>
                </c:pt>
                <c:pt idx="3">
                  <c:v>34402</c:v>
                </c:pt>
                <c:pt idx="4">
                  <c:v>31722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1E-47CD-BF03-757358716387}"/>
            </c:ext>
          </c:extLst>
        </c:ser>
        <c:ser>
          <c:idx val="5"/>
          <c:order val="5"/>
          <c:tx>
            <c:strRef>
              <c:f>売上推移!$A$9</c:f>
              <c:strCache>
                <c:ptCount val="1"/>
                <c:pt idx="0">
                  <c:v>輸入車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売上推移!$B$3:$F$3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売上推移!$B$9:$F$9</c:f>
              <c:numCache>
                <c:formatCode>#,##0_);[Red]\(#,##0\)</c:formatCode>
                <c:ptCount val="5"/>
                <c:pt idx="0">
                  <c:v>12917</c:v>
                </c:pt>
                <c:pt idx="1">
                  <c:v>8758</c:v>
                </c:pt>
                <c:pt idx="2">
                  <c:v>11896</c:v>
                </c:pt>
                <c:pt idx="3">
                  <c:v>7012</c:v>
                </c:pt>
                <c:pt idx="4">
                  <c:v>9815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1E-47CD-BF03-75735871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94385264"/>
        <c:axId val="294385824"/>
      </c:barChart>
      <c:lineChart>
        <c:grouping val="standard"/>
        <c:varyColors val="0"/>
        <c:ser>
          <c:idx val="6"/>
          <c:order val="6"/>
          <c:tx>
            <c:strRef>
              <c:f>売上推移!$A$10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売上推移!$B$3:$F$3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売上推移!$B$10:$F$10</c:f>
              <c:numCache>
                <c:formatCode>#,##0_);[Red]\(#,##0\)</c:formatCode>
                <c:ptCount val="5"/>
                <c:pt idx="0">
                  <c:v>191144</c:v>
                </c:pt>
                <c:pt idx="1">
                  <c:v>208024</c:v>
                </c:pt>
                <c:pt idx="2">
                  <c:v>196155</c:v>
                </c:pt>
                <c:pt idx="3">
                  <c:v>214708</c:v>
                </c:pt>
                <c:pt idx="4">
                  <c:v>209232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81E-47CD-BF03-75735871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86944"/>
        <c:axId val="294386384"/>
      </c:lineChart>
      <c:catAx>
        <c:axId val="29438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385824"/>
        <c:crosses val="autoZero"/>
        <c:auto val="1"/>
        <c:lblAlgn val="ctr"/>
        <c:lblOffset val="100"/>
        <c:noMultiLvlLbl val="0"/>
      </c:catAx>
      <c:valAx>
        <c:axId val="294385824"/>
        <c:scaling>
          <c:orientation val="minMax"/>
          <c:max val="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385264"/>
        <c:crosses val="autoZero"/>
        <c:crossBetween val="between"/>
      </c:valAx>
      <c:valAx>
        <c:axId val="29438638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386944"/>
        <c:crosses val="max"/>
        <c:crossBetween val="between"/>
        <c:majorUnit val="10000"/>
      </c:valAx>
      <c:catAx>
        <c:axId val="294386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43863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5</xdr:col>
      <xdr:colOff>962024</xdr:colOff>
      <xdr:row>22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4B484C4-2B7B-48DD-86B3-10B1551482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0525" refreshedDate="42888.650610532408" createdVersion="6" refreshedVersion="6" minRefreshableVersion="3" recordCount="141">
  <cacheSource type="worksheet">
    <worksheetSource ref="A3:M144" sheet="貸出明細"/>
  </cacheSource>
  <cacheFields count="14">
    <cacheField name="No." numFmtId="0">
      <sharedItems containsSemiMixedTypes="0" containsString="0" containsNumber="1" containsInteger="1" minValue="1" maxValue="141"/>
    </cacheField>
    <cacheField name="予約日" numFmtId="14">
      <sharedItems containsSemiMixedTypes="0" containsNonDate="0" containsDate="1" containsString="0" minDate="2017-07-01T00:00:00" maxDate="2017-10-01T00:00:00"/>
    </cacheField>
    <cacheField name="車種番号" numFmtId="0">
      <sharedItems containsSemiMixedTypes="0" containsString="0" containsNumber="1" containsInteger="1" minValue="101" maxValue="605"/>
    </cacheField>
    <cacheField name="車種名" numFmtId="0">
      <sharedItems count="39">
        <s v="8610スポーツ"/>
        <s v="SOO"/>
        <s v="ベンベルク"/>
        <s v="タクカ"/>
        <s v="ベルト"/>
        <s v="ギストマ"/>
        <s v="プリチー1.5"/>
        <s v="アスリート"/>
        <s v="オハマー"/>
        <s v="アクシコ"/>
        <s v="オーエン"/>
        <s v="マルファト"/>
        <s v="VRV"/>
        <s v="レックウ"/>
        <s v="ブラウト"/>
        <s v="シエイサ"/>
        <s v="パッチ"/>
        <s v="ファイアー"/>
        <s v="アムオHV"/>
        <s v="プリチー1.8"/>
        <s v="ノウキー"/>
        <s v="プリチーWX"/>
        <s v="エッスウ"/>
        <s v="ボクサー"/>
        <s v="プリチーPHV"/>
        <s v="アルファロ"/>
        <s v="ポラガ"/>
        <s v="ベッツ"/>
        <s v="パクティ"/>
        <s v="プレオト"/>
        <s v="ユウシス"/>
        <s v="ガードバン"/>
        <s v="7786Z"/>
        <s v="タジック"/>
        <s v="ポンテ"/>
        <s v="ビールドー"/>
        <s v="アイオン"/>
        <s v="プリチー2.1"/>
        <s v="マイク"/>
      </sharedItems>
    </cacheField>
    <cacheField name="タイプ" numFmtId="0">
      <sharedItems/>
    </cacheField>
    <cacheField name="クラス" numFmtId="0">
      <sharedItems count="20">
        <s v="SP1"/>
        <s v="HV3"/>
        <s v="G1"/>
        <s v="HV1"/>
        <s v="P1"/>
        <s v="HW3"/>
        <s v="HV4"/>
        <s v="G2"/>
        <s v="RV1"/>
        <s v="P2"/>
        <s v="HV2"/>
        <s v="W2"/>
        <s v="HW1"/>
        <s v="W1"/>
        <s v="HW2"/>
        <s v="RV2"/>
        <s v="P3"/>
        <s v="SP2"/>
        <s v="P5"/>
        <s v="P4"/>
      </sharedItems>
    </cacheField>
    <cacheField name="料金" numFmtId="38">
      <sharedItems containsSemiMixedTypes="0" containsString="0" containsNumber="1" containsInteger="1" minValue="5400" maxValue="25000"/>
    </cacheField>
    <cacheField name="利用開始日" numFmtId="14">
      <sharedItems containsSemiMixedTypes="0" containsNonDate="0" containsDate="1" containsString="0" minDate="2017-07-05T00:00:00" maxDate="2017-10-17T00:00:00" count="74">
        <d v="2017-07-29T00:00:00"/>
        <d v="2017-07-27T00:00:00"/>
        <d v="2017-07-09T00:00:00"/>
        <d v="2017-07-20T00:00:00"/>
        <d v="2017-07-06T00:00:00"/>
        <d v="2017-07-08T00:00:00"/>
        <d v="2017-07-26T00:00:00"/>
        <d v="2017-07-05T00:00:00"/>
        <d v="2017-07-17T00:00:00"/>
        <d v="2017-07-15T00:00:00"/>
        <d v="2017-07-23T00:00:00"/>
        <d v="2017-07-13T00:00:00"/>
        <d v="2017-07-30T00:00:00"/>
        <d v="2017-07-14T00:00:00"/>
        <d v="2017-08-04T00:00:00"/>
        <d v="2017-08-09T00:00:00"/>
        <d v="2017-08-11T00:00:00"/>
        <d v="2017-08-03T00:00:00"/>
        <d v="2017-07-19T00:00:00"/>
        <d v="2017-07-18T00:00:00"/>
        <d v="2017-08-02T00:00:00"/>
        <d v="2017-07-31T00:00:00"/>
        <d v="2017-07-28T00:00:00"/>
        <d v="2017-08-05T00:00:00"/>
        <d v="2017-07-22T00:00:00"/>
        <d v="2017-07-24T00:00:00"/>
        <d v="2017-08-08T00:00:00"/>
        <d v="2017-08-23T00:00:00"/>
        <d v="2017-08-12T00:00:00"/>
        <d v="2017-08-16T00:00:00"/>
        <d v="2017-08-19T00:00:00"/>
        <d v="2017-08-14T00:00:00"/>
        <d v="2017-08-15T00:00:00"/>
        <d v="2017-08-17T00:00:00"/>
        <d v="2017-08-25T00:00:00"/>
        <d v="2017-08-24T00:00:00"/>
        <d v="2017-08-07T00:00:00"/>
        <d v="2017-09-01T00:00:00"/>
        <d v="2017-08-06T00:00:00"/>
        <d v="2017-08-29T00:00:00"/>
        <d v="2017-08-26T00:00:00"/>
        <d v="2017-08-30T00:00:00"/>
        <d v="2017-08-18T00:00:00"/>
        <d v="2017-09-03T00:00:00"/>
        <d v="2017-08-27T00:00:00"/>
        <d v="2017-09-04T00:00:00"/>
        <d v="2017-09-06T00:00:00"/>
        <d v="2017-08-22T00:00:00"/>
        <d v="2017-09-11T00:00:00"/>
        <d v="2017-09-07T00:00:00"/>
        <d v="2017-09-09T00:00:00"/>
        <d v="2017-09-08T00:00:00"/>
        <d v="2017-08-28T00:00:00"/>
        <d v="2017-09-27T00:00:00"/>
        <d v="2017-09-14T00:00:00"/>
        <d v="2017-09-29T00:00:00"/>
        <d v="2017-09-24T00:00:00"/>
        <d v="2017-09-25T00:00:00"/>
        <d v="2017-09-10T00:00:00"/>
        <d v="2017-09-26T00:00:00"/>
        <d v="2017-09-18T00:00:00"/>
        <d v="2017-09-30T00:00:00"/>
        <d v="2017-09-20T00:00:00"/>
        <d v="2017-09-19T00:00:00"/>
        <d v="2017-10-13T00:00:00"/>
        <d v="2017-10-02T00:00:00"/>
        <d v="2017-10-11T00:00:00"/>
        <d v="2017-09-23T00:00:00"/>
        <d v="2017-10-04T00:00:00"/>
        <d v="2017-10-16T00:00:00"/>
        <d v="2017-10-05T00:00:00"/>
        <d v="2017-10-10T00:00:00"/>
        <d v="2017-09-21T00:00:00"/>
        <d v="2017-09-28T00:00:00"/>
      </sharedItems>
      <fieldGroup par="13" base="7">
        <rangePr groupBy="days" startDate="2017-07-05T00:00:00" endDate="2017-10-17T00:00:00"/>
        <groupItems count="368">
          <s v="&lt;2017/7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10/17"/>
        </groupItems>
      </fieldGroup>
    </cacheField>
    <cacheField name="利用終了日" numFmtId="14">
      <sharedItems containsSemiMixedTypes="0" containsNonDate="0" containsDate="1" containsString="0" minDate="2017-07-06T00:00:00" maxDate="2017-10-18T00:00:00"/>
    </cacheField>
    <cacheField name="貸出時刻" numFmtId="177">
      <sharedItems containsSemiMixedTypes="0" containsNonDate="0" containsDate="1" containsString="0" minDate="1899-12-30T08:00:00" maxDate="1899-12-30T19:00:00"/>
    </cacheField>
    <cacheField name="日数" numFmtId="0">
      <sharedItems containsSemiMixedTypes="0" containsString="0" containsNumber="1" containsInteger="1" minValue="1" maxValue="5"/>
    </cacheField>
    <cacheField name="早割" numFmtId="9">
      <sharedItems containsNonDate="0" containsString="0" containsBlank="1"/>
    </cacheField>
    <cacheField name="売上金額" numFmtId="38">
      <sharedItems containsSemiMixedTypes="0" containsString="0" containsNumber="1" containsInteger="1" minValue="6500" maxValue="100000"/>
    </cacheField>
    <cacheField name="月" numFmtId="0" databaseField="0">
      <fieldGroup base="7">
        <rangePr groupBy="months" startDate="2017-07-05T00:00:00" endDate="2017-10-17T00:00:00"/>
        <groupItems count="14">
          <s v="&lt;2017/7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10/1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1">
  <r>
    <n v="1"/>
    <d v="2017-07-01T00:00:00"/>
    <n v="301"/>
    <x v="0"/>
    <s v="スポーツ"/>
    <x v="0"/>
    <n v="11000"/>
    <x v="0"/>
    <d v="2017-07-30T00:00:00"/>
    <d v="1899-12-30T08:30:00"/>
    <n v="2"/>
    <m/>
    <n v="22000"/>
  </r>
  <r>
    <n v="2"/>
    <d v="2017-07-01T00:00:00"/>
    <n v="208"/>
    <x v="1"/>
    <s v="ハイブリッド"/>
    <x v="1"/>
    <n v="11800"/>
    <x v="1"/>
    <d v="2017-07-27T00:00:00"/>
    <d v="1899-12-30T17:30:00"/>
    <n v="1"/>
    <m/>
    <n v="11800"/>
  </r>
  <r>
    <n v="3"/>
    <d v="2017-07-01T00:00:00"/>
    <n v="602"/>
    <x v="2"/>
    <s v="輸入車"/>
    <x v="2"/>
    <n v="20000"/>
    <x v="1"/>
    <d v="2017-07-30T00:00:00"/>
    <d v="1899-12-30T08:00:00"/>
    <n v="4"/>
    <m/>
    <n v="80000"/>
  </r>
  <r>
    <n v="4"/>
    <d v="2017-07-01T00:00:00"/>
    <n v="201"/>
    <x v="3"/>
    <s v="ハイブリッド"/>
    <x v="3"/>
    <n v="6500"/>
    <x v="2"/>
    <d v="2017-07-12T00:00:00"/>
    <d v="1899-12-30T09:00:00"/>
    <n v="4"/>
    <m/>
    <n v="26000"/>
  </r>
  <r>
    <n v="5"/>
    <d v="2017-07-02T00:00:00"/>
    <n v="103"/>
    <x v="4"/>
    <s v="乗用車"/>
    <x v="4"/>
    <n v="5400"/>
    <x v="3"/>
    <d v="2017-07-21T00:00:00"/>
    <d v="1899-12-30T09:00:00"/>
    <n v="2"/>
    <m/>
    <n v="10800"/>
  </r>
  <r>
    <n v="6"/>
    <d v="2017-07-02T00:00:00"/>
    <n v="215"/>
    <x v="5"/>
    <s v="ハイブリッド"/>
    <x v="5"/>
    <n v="16800"/>
    <x v="3"/>
    <d v="2017-07-24T00:00:00"/>
    <d v="1899-12-30T08:30:00"/>
    <n v="5"/>
    <m/>
    <n v="84000"/>
  </r>
  <r>
    <n v="7"/>
    <d v="2017-07-02T00:00:00"/>
    <n v="203"/>
    <x v="6"/>
    <s v="ハイブリッド"/>
    <x v="3"/>
    <n v="6500"/>
    <x v="4"/>
    <d v="2017-07-09T00:00:00"/>
    <d v="1899-12-30T10:00:00"/>
    <n v="4"/>
    <m/>
    <n v="26000"/>
  </r>
  <r>
    <n v="8"/>
    <d v="2017-07-03T00:00:00"/>
    <n v="208"/>
    <x v="1"/>
    <s v="ハイブリッド"/>
    <x v="1"/>
    <n v="11800"/>
    <x v="5"/>
    <d v="2017-07-08T00:00:00"/>
    <d v="1899-12-30T10:30:00"/>
    <n v="1"/>
    <m/>
    <n v="11800"/>
  </r>
  <r>
    <n v="9"/>
    <d v="2017-07-04T00:00:00"/>
    <n v="211"/>
    <x v="7"/>
    <s v="ハイブリッド"/>
    <x v="6"/>
    <n v="18400"/>
    <x v="6"/>
    <d v="2017-07-26T00:00:00"/>
    <d v="1899-12-30T08:30:00"/>
    <n v="1"/>
    <m/>
    <n v="18400"/>
  </r>
  <r>
    <n v="10"/>
    <d v="2017-07-05T00:00:00"/>
    <n v="601"/>
    <x v="8"/>
    <s v="輸入車"/>
    <x v="2"/>
    <n v="19000"/>
    <x v="7"/>
    <d v="2017-07-06T00:00:00"/>
    <d v="1899-12-30T08:30:00"/>
    <n v="2"/>
    <m/>
    <n v="38000"/>
  </r>
  <r>
    <n v="11"/>
    <d v="2017-07-05T00:00:00"/>
    <n v="202"/>
    <x v="9"/>
    <s v="ハイブリッド"/>
    <x v="3"/>
    <n v="6800"/>
    <x v="8"/>
    <d v="2017-07-18T00:00:00"/>
    <d v="1899-12-30T11:00:00"/>
    <n v="2"/>
    <m/>
    <n v="13600"/>
  </r>
  <r>
    <n v="12"/>
    <d v="2017-07-06T00:00:00"/>
    <n v="604"/>
    <x v="10"/>
    <s v="輸入車"/>
    <x v="7"/>
    <n v="23000"/>
    <x v="9"/>
    <d v="2017-07-15T00:00:00"/>
    <d v="1899-12-30T11:00:00"/>
    <n v="1"/>
    <m/>
    <n v="23000"/>
  </r>
  <r>
    <n v="13"/>
    <d v="2017-07-07T00:00:00"/>
    <n v="208"/>
    <x v="1"/>
    <s v="ハイブリッド"/>
    <x v="1"/>
    <n v="11800"/>
    <x v="10"/>
    <d v="2017-07-23T00:00:00"/>
    <d v="1899-12-30T11:00:00"/>
    <n v="1"/>
    <m/>
    <n v="11800"/>
  </r>
  <r>
    <n v="14"/>
    <d v="2017-07-08T00:00:00"/>
    <n v="216"/>
    <x v="11"/>
    <s v="ハイブリッド"/>
    <x v="5"/>
    <n v="16800"/>
    <x v="11"/>
    <d v="2017-07-15T00:00:00"/>
    <d v="1899-12-30T09:00:00"/>
    <n v="3"/>
    <m/>
    <n v="50400"/>
  </r>
  <r>
    <n v="15"/>
    <d v="2017-07-09T00:00:00"/>
    <n v="501"/>
    <x v="12"/>
    <s v="RV"/>
    <x v="8"/>
    <n v="8800"/>
    <x v="12"/>
    <d v="2017-08-02T00:00:00"/>
    <d v="1899-12-30T12:00:00"/>
    <n v="4"/>
    <m/>
    <n v="35200"/>
  </r>
  <r>
    <n v="16"/>
    <d v="2017-07-10T00:00:00"/>
    <n v="605"/>
    <x v="13"/>
    <s v="輸入車"/>
    <x v="7"/>
    <n v="25000"/>
    <x v="1"/>
    <d v="2017-07-30T00:00:00"/>
    <d v="1899-12-30T09:00:00"/>
    <n v="4"/>
    <m/>
    <n v="100000"/>
  </r>
  <r>
    <n v="17"/>
    <d v="2017-07-10T00:00:00"/>
    <n v="210"/>
    <x v="14"/>
    <s v="ハイブリッド"/>
    <x v="6"/>
    <n v="18400"/>
    <x v="13"/>
    <d v="2017-07-14T00:00:00"/>
    <d v="1899-12-30T19:00:00"/>
    <n v="1"/>
    <m/>
    <n v="18400"/>
  </r>
  <r>
    <n v="18"/>
    <d v="2017-07-11T00:00:00"/>
    <n v="208"/>
    <x v="1"/>
    <s v="ハイブリッド"/>
    <x v="1"/>
    <n v="11800"/>
    <x v="14"/>
    <d v="2017-08-06T00:00:00"/>
    <d v="1899-12-30T10:30:00"/>
    <n v="3"/>
    <m/>
    <n v="35400"/>
  </r>
  <r>
    <n v="19"/>
    <d v="2017-07-11T00:00:00"/>
    <n v="105"/>
    <x v="15"/>
    <s v="乗用車"/>
    <x v="9"/>
    <n v="6500"/>
    <x v="10"/>
    <d v="2017-07-24T00:00:00"/>
    <d v="1899-12-30T08:00:00"/>
    <n v="2"/>
    <m/>
    <n v="13000"/>
  </r>
  <r>
    <n v="20"/>
    <d v="2017-07-12T00:00:00"/>
    <n v="102"/>
    <x v="16"/>
    <s v="乗用車"/>
    <x v="4"/>
    <n v="5400"/>
    <x v="6"/>
    <d v="2017-07-27T00:00:00"/>
    <d v="1899-12-30T08:00:00"/>
    <n v="2"/>
    <m/>
    <n v="10800"/>
  </r>
  <r>
    <n v="21"/>
    <d v="2017-07-12T00:00:00"/>
    <n v="217"/>
    <x v="17"/>
    <s v="ハイブリッド"/>
    <x v="5"/>
    <n v="16800"/>
    <x v="12"/>
    <d v="2017-08-02T00:00:00"/>
    <d v="1899-12-30T08:00:00"/>
    <n v="4"/>
    <m/>
    <n v="67200"/>
  </r>
  <r>
    <n v="22"/>
    <d v="2017-07-13T00:00:00"/>
    <n v="208"/>
    <x v="1"/>
    <s v="ハイブリッド"/>
    <x v="1"/>
    <n v="11800"/>
    <x v="15"/>
    <d v="2017-08-11T00:00:00"/>
    <d v="1899-12-30T10:30:00"/>
    <n v="3"/>
    <m/>
    <n v="35400"/>
  </r>
  <r>
    <n v="23"/>
    <d v="2017-07-14T00:00:00"/>
    <n v="501"/>
    <x v="12"/>
    <s v="RV"/>
    <x v="8"/>
    <n v="8800"/>
    <x v="12"/>
    <d v="2017-08-02T00:00:00"/>
    <d v="1899-12-30T13:00:00"/>
    <n v="4"/>
    <m/>
    <n v="35200"/>
  </r>
  <r>
    <n v="24"/>
    <d v="2017-07-15T00:00:00"/>
    <n v="209"/>
    <x v="18"/>
    <s v="ハイブリッド"/>
    <x v="1"/>
    <n v="11800"/>
    <x v="15"/>
    <d v="2017-08-11T00:00:00"/>
    <d v="1899-12-30T09:00:00"/>
    <n v="3"/>
    <m/>
    <n v="35400"/>
  </r>
  <r>
    <n v="25"/>
    <d v="2017-07-15T00:00:00"/>
    <n v="210"/>
    <x v="14"/>
    <s v="ハイブリッド"/>
    <x v="6"/>
    <n v="18400"/>
    <x v="16"/>
    <d v="2017-08-12T00:00:00"/>
    <d v="1899-12-30T11:00:00"/>
    <n v="2"/>
    <m/>
    <n v="36800"/>
  </r>
  <r>
    <n v="26"/>
    <d v="2017-07-15T00:00:00"/>
    <n v="601"/>
    <x v="8"/>
    <s v="輸入車"/>
    <x v="2"/>
    <n v="19000"/>
    <x v="17"/>
    <d v="2017-08-05T00:00:00"/>
    <d v="1899-12-30T09:00:00"/>
    <n v="3"/>
    <m/>
    <n v="57000"/>
  </r>
  <r>
    <n v="27"/>
    <d v="2017-07-16T00:00:00"/>
    <n v="209"/>
    <x v="18"/>
    <s v="ハイブリッド"/>
    <x v="1"/>
    <n v="11800"/>
    <x v="12"/>
    <d v="2017-07-31T00:00:00"/>
    <d v="1899-12-30T11:00:00"/>
    <n v="2"/>
    <m/>
    <n v="23600"/>
  </r>
  <r>
    <n v="28"/>
    <d v="2017-07-16T00:00:00"/>
    <n v="217"/>
    <x v="17"/>
    <s v="ハイブリッド"/>
    <x v="5"/>
    <n v="16800"/>
    <x v="16"/>
    <d v="2017-08-12T00:00:00"/>
    <d v="1899-12-30T10:30:00"/>
    <n v="2"/>
    <m/>
    <n v="33600"/>
  </r>
  <r>
    <n v="29"/>
    <d v="2017-07-16T00:00:00"/>
    <n v="601"/>
    <x v="8"/>
    <s v="輸入車"/>
    <x v="2"/>
    <n v="19000"/>
    <x v="16"/>
    <d v="2017-08-13T00:00:00"/>
    <d v="1899-12-30T10:30:00"/>
    <n v="3"/>
    <m/>
    <n v="57000"/>
  </r>
  <r>
    <n v="30"/>
    <d v="2017-07-17T00:00:00"/>
    <n v="204"/>
    <x v="19"/>
    <s v="ハイブリッド"/>
    <x v="10"/>
    <n v="8700"/>
    <x v="18"/>
    <d v="2017-07-21T00:00:00"/>
    <d v="1899-12-30T14:00:00"/>
    <n v="3"/>
    <m/>
    <n v="26100"/>
  </r>
  <r>
    <n v="31"/>
    <d v="2017-07-18T00:00:00"/>
    <n v="403"/>
    <x v="20"/>
    <s v="ミニバン"/>
    <x v="11"/>
    <n v="12000"/>
    <x v="19"/>
    <d v="2017-07-22T00:00:00"/>
    <d v="1899-12-30T15:00:00"/>
    <n v="5"/>
    <m/>
    <n v="60000"/>
  </r>
  <r>
    <n v="32"/>
    <d v="2017-07-18T00:00:00"/>
    <n v="202"/>
    <x v="9"/>
    <s v="ハイブリッド"/>
    <x v="3"/>
    <n v="6800"/>
    <x v="20"/>
    <d v="2017-08-03T00:00:00"/>
    <d v="1899-12-30T15:30:00"/>
    <n v="2"/>
    <m/>
    <n v="13600"/>
  </r>
  <r>
    <n v="33"/>
    <d v="2017-07-18T00:00:00"/>
    <n v="202"/>
    <x v="9"/>
    <s v="ハイブリッド"/>
    <x v="3"/>
    <n v="6800"/>
    <x v="3"/>
    <d v="2017-07-23T00:00:00"/>
    <d v="1899-12-30T16:00:00"/>
    <n v="4"/>
    <m/>
    <n v="27200"/>
  </r>
  <r>
    <n v="34"/>
    <d v="2017-07-18T00:00:00"/>
    <n v="201"/>
    <x v="3"/>
    <s v="ハイブリッド"/>
    <x v="3"/>
    <n v="6500"/>
    <x v="21"/>
    <d v="2017-08-03T00:00:00"/>
    <d v="1899-12-30T16:30:00"/>
    <n v="4"/>
    <m/>
    <n v="26000"/>
  </r>
  <r>
    <n v="35"/>
    <d v="2017-07-19T00:00:00"/>
    <n v="212"/>
    <x v="21"/>
    <s v="ハイブリッド"/>
    <x v="12"/>
    <n v="9700"/>
    <x v="0"/>
    <d v="2017-07-31T00:00:00"/>
    <d v="1899-12-30T11:00:00"/>
    <n v="3"/>
    <m/>
    <n v="29100"/>
  </r>
  <r>
    <n v="36"/>
    <d v="2017-07-19T00:00:00"/>
    <n v="401"/>
    <x v="22"/>
    <s v="ミニバン"/>
    <x v="13"/>
    <n v="6600"/>
    <x v="15"/>
    <d v="2017-08-10T00:00:00"/>
    <d v="1899-12-30T17:00:00"/>
    <n v="2"/>
    <m/>
    <n v="13200"/>
  </r>
  <r>
    <n v="37"/>
    <d v="2017-07-19T00:00:00"/>
    <n v="404"/>
    <x v="23"/>
    <s v="ミニバン"/>
    <x v="11"/>
    <n v="12000"/>
    <x v="0"/>
    <d v="2017-07-31T00:00:00"/>
    <d v="1899-12-30T08:30:00"/>
    <n v="3"/>
    <m/>
    <n v="36000"/>
  </r>
  <r>
    <n v="38"/>
    <d v="2017-07-20T00:00:00"/>
    <n v="213"/>
    <x v="20"/>
    <s v="ハイブリッド"/>
    <x v="14"/>
    <n v="14500"/>
    <x v="22"/>
    <d v="2017-07-29T00:00:00"/>
    <d v="1899-12-30T11:00:00"/>
    <n v="2"/>
    <m/>
    <n v="29000"/>
  </r>
  <r>
    <n v="39"/>
    <d v="2017-07-20T00:00:00"/>
    <n v="403"/>
    <x v="20"/>
    <s v="ミニバン"/>
    <x v="11"/>
    <n v="12000"/>
    <x v="23"/>
    <d v="2017-08-09T00:00:00"/>
    <d v="1899-12-30T09:00:00"/>
    <n v="5"/>
    <m/>
    <n v="60000"/>
  </r>
  <r>
    <n v="40"/>
    <d v="2017-07-20T00:00:00"/>
    <n v="204"/>
    <x v="19"/>
    <s v="ハイブリッド"/>
    <x v="10"/>
    <n v="8700"/>
    <x v="14"/>
    <d v="2017-08-08T00:00:00"/>
    <d v="1899-12-30T09:30:00"/>
    <n v="5"/>
    <m/>
    <n v="43500"/>
  </r>
  <r>
    <n v="41"/>
    <d v="2017-07-21T00:00:00"/>
    <n v="207"/>
    <x v="24"/>
    <s v="ハイブリッド"/>
    <x v="10"/>
    <n v="8700"/>
    <x v="15"/>
    <d v="2017-08-09T00:00:00"/>
    <d v="1899-12-30T08:30:00"/>
    <n v="1"/>
    <m/>
    <n v="8700"/>
  </r>
  <r>
    <n v="42"/>
    <d v="2017-07-22T00:00:00"/>
    <n v="605"/>
    <x v="13"/>
    <s v="輸入車"/>
    <x v="7"/>
    <n v="25000"/>
    <x v="24"/>
    <d v="2017-07-25T00:00:00"/>
    <d v="1899-12-30T08:00:00"/>
    <n v="4"/>
    <m/>
    <n v="100000"/>
  </r>
  <r>
    <n v="43"/>
    <d v="2017-07-23T00:00:00"/>
    <n v="213"/>
    <x v="20"/>
    <s v="ハイブリッド"/>
    <x v="14"/>
    <n v="14500"/>
    <x v="6"/>
    <d v="2017-07-29T00:00:00"/>
    <d v="1899-12-30T08:30:00"/>
    <n v="4"/>
    <m/>
    <n v="58000"/>
  </r>
  <r>
    <n v="44"/>
    <d v="2017-07-23T00:00:00"/>
    <n v="401"/>
    <x v="22"/>
    <s v="ミニバン"/>
    <x v="13"/>
    <n v="6600"/>
    <x v="25"/>
    <d v="2017-07-28T00:00:00"/>
    <d v="1899-12-30T10:00:00"/>
    <n v="5"/>
    <m/>
    <n v="33000"/>
  </r>
  <r>
    <n v="45"/>
    <d v="2017-07-24T00:00:00"/>
    <n v="213"/>
    <x v="20"/>
    <s v="ハイブリッド"/>
    <x v="14"/>
    <n v="14500"/>
    <x v="26"/>
    <d v="2017-08-09T00:00:00"/>
    <d v="1899-12-30T09:00:00"/>
    <n v="2"/>
    <m/>
    <n v="29000"/>
  </r>
  <r>
    <n v="46"/>
    <d v="2017-07-24T00:00:00"/>
    <n v="214"/>
    <x v="23"/>
    <s v="ハイブリッド"/>
    <x v="14"/>
    <n v="14500"/>
    <x v="27"/>
    <d v="2017-08-23T00:00:00"/>
    <d v="1899-12-30T09:00:00"/>
    <n v="1"/>
    <m/>
    <n v="14500"/>
  </r>
  <r>
    <n v="47"/>
    <d v="2017-07-24T00:00:00"/>
    <n v="603"/>
    <x v="25"/>
    <s v="輸入車"/>
    <x v="2"/>
    <n v="22000"/>
    <x v="21"/>
    <d v="2017-08-02T00:00:00"/>
    <d v="1899-12-30T10:30:00"/>
    <n v="3"/>
    <m/>
    <n v="66000"/>
  </r>
  <r>
    <n v="48"/>
    <d v="2017-07-24T00:00:00"/>
    <n v="209"/>
    <x v="18"/>
    <s v="ハイブリッド"/>
    <x v="1"/>
    <n v="11800"/>
    <x v="0"/>
    <d v="2017-08-01T00:00:00"/>
    <d v="1899-12-30T11:00:00"/>
    <n v="4"/>
    <m/>
    <n v="47200"/>
  </r>
  <r>
    <n v="49"/>
    <d v="2017-07-24T00:00:00"/>
    <n v="201"/>
    <x v="3"/>
    <s v="ハイブリッド"/>
    <x v="3"/>
    <n v="6500"/>
    <x v="25"/>
    <d v="2017-07-25T00:00:00"/>
    <d v="1899-12-30T08:00:00"/>
    <n v="2"/>
    <m/>
    <n v="13000"/>
  </r>
  <r>
    <n v="50"/>
    <d v="2017-07-24T00:00:00"/>
    <n v="501"/>
    <x v="12"/>
    <s v="RV"/>
    <x v="8"/>
    <n v="8800"/>
    <x v="25"/>
    <d v="2017-07-26T00:00:00"/>
    <d v="1899-12-30T10:30:00"/>
    <n v="3"/>
    <m/>
    <n v="26400"/>
  </r>
  <r>
    <n v="51"/>
    <d v="2017-07-24T00:00:00"/>
    <n v="502"/>
    <x v="26"/>
    <s v="RV"/>
    <x v="15"/>
    <n v="14000"/>
    <x v="28"/>
    <d v="2017-08-16T00:00:00"/>
    <d v="1899-12-30T11:00:00"/>
    <n v="5"/>
    <m/>
    <n v="70000"/>
  </r>
  <r>
    <n v="52"/>
    <d v="2017-07-26T00:00:00"/>
    <n v="207"/>
    <x v="24"/>
    <s v="ハイブリッド"/>
    <x v="10"/>
    <n v="8700"/>
    <x v="29"/>
    <d v="2017-08-17T00:00:00"/>
    <d v="1899-12-30T08:00:00"/>
    <n v="2"/>
    <m/>
    <n v="17400"/>
  </r>
  <r>
    <n v="53"/>
    <d v="2017-07-28T00:00:00"/>
    <n v="210"/>
    <x v="14"/>
    <s v="ハイブリッド"/>
    <x v="6"/>
    <n v="18400"/>
    <x v="30"/>
    <d v="2017-08-19T00:00:00"/>
    <d v="1899-12-30T11:00:00"/>
    <n v="1"/>
    <m/>
    <n v="18400"/>
  </r>
  <r>
    <n v="54"/>
    <d v="2017-07-29T00:00:00"/>
    <n v="301"/>
    <x v="0"/>
    <s v="スポーツ"/>
    <x v="0"/>
    <n v="11000"/>
    <x v="31"/>
    <d v="2017-08-15T00:00:00"/>
    <d v="1899-12-30T11:00:00"/>
    <n v="2"/>
    <m/>
    <n v="22000"/>
  </r>
  <r>
    <n v="55"/>
    <d v="2017-07-30T00:00:00"/>
    <n v="202"/>
    <x v="9"/>
    <s v="ハイブリッド"/>
    <x v="3"/>
    <n v="6800"/>
    <x v="16"/>
    <d v="2017-08-14T00:00:00"/>
    <d v="1899-12-30T11:30:00"/>
    <n v="4"/>
    <m/>
    <n v="27200"/>
  </r>
  <r>
    <n v="56"/>
    <d v="2017-07-31T00:00:00"/>
    <n v="603"/>
    <x v="25"/>
    <s v="輸入車"/>
    <x v="2"/>
    <n v="22000"/>
    <x v="16"/>
    <d v="2017-08-11T00:00:00"/>
    <d v="1899-12-30T08:00:00"/>
    <n v="1"/>
    <m/>
    <n v="22000"/>
  </r>
  <r>
    <n v="57"/>
    <d v="2017-07-31T00:00:00"/>
    <n v="210"/>
    <x v="14"/>
    <s v="ハイブリッド"/>
    <x v="6"/>
    <n v="18400"/>
    <x v="26"/>
    <d v="2017-08-11T00:00:00"/>
    <d v="1899-12-30T08:30:00"/>
    <n v="4"/>
    <m/>
    <n v="73600"/>
  </r>
  <r>
    <n v="58"/>
    <d v="2017-07-31T00:00:00"/>
    <n v="605"/>
    <x v="13"/>
    <s v="輸入車"/>
    <x v="7"/>
    <n v="25000"/>
    <x v="32"/>
    <d v="2017-08-17T00:00:00"/>
    <d v="1899-12-30T11:00:00"/>
    <n v="3"/>
    <m/>
    <n v="75000"/>
  </r>
  <r>
    <n v="59"/>
    <d v="2017-08-01T00:00:00"/>
    <n v="301"/>
    <x v="0"/>
    <s v="スポーツ"/>
    <x v="0"/>
    <n v="11000"/>
    <x v="33"/>
    <d v="2017-08-17T00:00:00"/>
    <d v="1899-12-30T08:00:00"/>
    <n v="1"/>
    <m/>
    <n v="11000"/>
  </r>
  <r>
    <n v="60"/>
    <d v="2017-08-01T00:00:00"/>
    <n v="208"/>
    <x v="1"/>
    <s v="ハイブリッド"/>
    <x v="1"/>
    <n v="11800"/>
    <x v="15"/>
    <d v="2017-08-09T00:00:00"/>
    <d v="1899-12-30T09:00:00"/>
    <n v="1"/>
    <m/>
    <n v="11800"/>
  </r>
  <r>
    <n v="61"/>
    <d v="2017-08-01T00:00:00"/>
    <n v="401"/>
    <x v="22"/>
    <s v="ミニバン"/>
    <x v="13"/>
    <n v="6600"/>
    <x v="32"/>
    <d v="2017-08-16T00:00:00"/>
    <d v="1899-12-30T12:00:00"/>
    <n v="2"/>
    <m/>
    <n v="13200"/>
  </r>
  <r>
    <n v="62"/>
    <d v="2017-08-01T00:00:00"/>
    <n v="502"/>
    <x v="26"/>
    <s v="RV"/>
    <x v="15"/>
    <n v="14000"/>
    <x v="34"/>
    <d v="2017-08-28T00:00:00"/>
    <d v="1899-12-30T12:30:00"/>
    <n v="4"/>
    <m/>
    <n v="56000"/>
  </r>
  <r>
    <n v="63"/>
    <d v="2017-08-03T00:00:00"/>
    <n v="201"/>
    <x v="3"/>
    <s v="ハイブリッド"/>
    <x v="3"/>
    <n v="6500"/>
    <x v="14"/>
    <d v="2017-08-06T00:00:00"/>
    <d v="1899-12-30T13:00:00"/>
    <n v="3"/>
    <m/>
    <n v="19500"/>
  </r>
  <r>
    <n v="64"/>
    <d v="2017-08-04T00:00:00"/>
    <n v="101"/>
    <x v="27"/>
    <s v="乗用車"/>
    <x v="4"/>
    <n v="5400"/>
    <x v="35"/>
    <d v="2017-08-26T00:00:00"/>
    <d v="1899-12-30T09:00:00"/>
    <n v="3"/>
    <m/>
    <n v="16200"/>
  </r>
  <r>
    <n v="65"/>
    <d v="2017-08-04T00:00:00"/>
    <n v="104"/>
    <x v="28"/>
    <s v="乗用車"/>
    <x v="9"/>
    <n v="6500"/>
    <x v="36"/>
    <d v="2017-08-10T00:00:00"/>
    <d v="1899-12-30T09:00:00"/>
    <n v="4"/>
    <m/>
    <n v="26000"/>
  </r>
  <r>
    <n v="66"/>
    <d v="2017-08-05T00:00:00"/>
    <n v="108"/>
    <x v="29"/>
    <s v="乗用車"/>
    <x v="16"/>
    <n v="7400"/>
    <x v="37"/>
    <d v="2017-09-03T00:00:00"/>
    <d v="1899-12-30T10:30:00"/>
    <n v="3"/>
    <m/>
    <n v="22200"/>
  </r>
  <r>
    <n v="67"/>
    <d v="2017-08-05T00:00:00"/>
    <n v="213"/>
    <x v="20"/>
    <s v="ハイブリッド"/>
    <x v="14"/>
    <n v="14500"/>
    <x v="33"/>
    <d v="2017-08-20T00:00:00"/>
    <d v="1899-12-30T17:30:00"/>
    <n v="4"/>
    <m/>
    <n v="58000"/>
  </r>
  <r>
    <n v="68"/>
    <d v="2017-08-05T00:00:00"/>
    <n v="203"/>
    <x v="6"/>
    <s v="ハイブリッド"/>
    <x v="3"/>
    <n v="6500"/>
    <x v="32"/>
    <d v="2017-08-15T00:00:00"/>
    <d v="1899-12-30T10:30:00"/>
    <n v="1"/>
    <m/>
    <n v="6500"/>
  </r>
  <r>
    <n v="69"/>
    <d v="2017-08-06T00:00:00"/>
    <n v="208"/>
    <x v="1"/>
    <s v="ハイブリッド"/>
    <x v="1"/>
    <n v="11800"/>
    <x v="38"/>
    <d v="2017-08-07T00:00:00"/>
    <d v="1899-12-30T10:30:00"/>
    <n v="2"/>
    <m/>
    <n v="23600"/>
  </r>
  <r>
    <n v="70"/>
    <d v="2017-08-06T00:00:00"/>
    <n v="202"/>
    <x v="9"/>
    <s v="ハイブリッド"/>
    <x v="3"/>
    <n v="6800"/>
    <x v="39"/>
    <d v="2017-09-02T00:00:00"/>
    <d v="1899-12-30T08:00:00"/>
    <n v="5"/>
    <m/>
    <n v="34000"/>
  </r>
  <r>
    <n v="71"/>
    <d v="2017-08-07T00:00:00"/>
    <n v="202"/>
    <x v="9"/>
    <s v="ハイブリッド"/>
    <x v="3"/>
    <n v="6800"/>
    <x v="36"/>
    <d v="2017-08-10T00:00:00"/>
    <d v="1899-12-30T09:30:00"/>
    <n v="4"/>
    <m/>
    <n v="27200"/>
  </r>
  <r>
    <n v="72"/>
    <d v="2017-08-07T00:00:00"/>
    <n v="203"/>
    <x v="6"/>
    <s v="ハイブリッド"/>
    <x v="3"/>
    <n v="6500"/>
    <x v="40"/>
    <d v="2017-08-29T00:00:00"/>
    <d v="1899-12-30T11:00:00"/>
    <n v="4"/>
    <m/>
    <n v="26000"/>
  </r>
  <r>
    <n v="73"/>
    <d v="2017-08-09T00:00:00"/>
    <n v="402"/>
    <x v="30"/>
    <s v="ミニバン"/>
    <x v="13"/>
    <n v="6600"/>
    <x v="33"/>
    <d v="2017-08-21T00:00:00"/>
    <d v="1899-12-30T13:00:00"/>
    <n v="5"/>
    <m/>
    <n v="33000"/>
  </r>
  <r>
    <n v="74"/>
    <d v="2017-08-10T00:00:00"/>
    <n v="214"/>
    <x v="23"/>
    <s v="ハイブリッド"/>
    <x v="14"/>
    <n v="14500"/>
    <x v="34"/>
    <d v="2017-08-25T00:00:00"/>
    <d v="1899-12-30T19:00:00"/>
    <n v="1"/>
    <m/>
    <n v="14500"/>
  </r>
  <r>
    <n v="75"/>
    <d v="2017-08-10T00:00:00"/>
    <n v="602"/>
    <x v="2"/>
    <s v="輸入車"/>
    <x v="2"/>
    <n v="20000"/>
    <x v="41"/>
    <d v="2017-09-01T00:00:00"/>
    <d v="1899-12-30T08:00:00"/>
    <n v="3"/>
    <m/>
    <n v="60000"/>
  </r>
  <r>
    <n v="76"/>
    <d v="2017-08-12T00:00:00"/>
    <n v="202"/>
    <x v="9"/>
    <s v="ハイブリッド"/>
    <x v="3"/>
    <n v="6800"/>
    <x v="29"/>
    <d v="2017-08-19T00:00:00"/>
    <d v="1899-12-30T14:00:00"/>
    <n v="4"/>
    <m/>
    <n v="27200"/>
  </r>
  <r>
    <n v="77"/>
    <d v="2017-08-13T00:00:00"/>
    <n v="403"/>
    <x v="20"/>
    <s v="ミニバン"/>
    <x v="11"/>
    <n v="12000"/>
    <x v="42"/>
    <d v="2017-08-20T00:00:00"/>
    <d v="1899-12-30T15:30:00"/>
    <n v="3"/>
    <m/>
    <n v="36000"/>
  </r>
  <r>
    <n v="78"/>
    <d v="2017-08-13T00:00:00"/>
    <n v="203"/>
    <x v="6"/>
    <s v="ハイブリッド"/>
    <x v="3"/>
    <n v="6500"/>
    <x v="43"/>
    <d v="2017-09-06T00:00:00"/>
    <d v="1899-12-30T08:30:00"/>
    <n v="4"/>
    <m/>
    <n v="26000"/>
  </r>
  <r>
    <n v="79"/>
    <d v="2017-08-14T00:00:00"/>
    <n v="216"/>
    <x v="11"/>
    <s v="ハイブリッド"/>
    <x v="5"/>
    <n v="16800"/>
    <x v="44"/>
    <d v="2017-08-29T00:00:00"/>
    <d v="1899-12-30T11:00:00"/>
    <n v="3"/>
    <m/>
    <n v="50400"/>
  </r>
  <r>
    <n v="80"/>
    <d v="2017-08-14T00:00:00"/>
    <n v="212"/>
    <x v="21"/>
    <s v="ハイブリッド"/>
    <x v="12"/>
    <n v="9700"/>
    <x v="45"/>
    <d v="2017-09-06T00:00:00"/>
    <d v="1899-12-30T17:30:00"/>
    <n v="3"/>
    <m/>
    <n v="29100"/>
  </r>
  <r>
    <n v="81"/>
    <d v="2017-08-14T00:00:00"/>
    <n v="402"/>
    <x v="30"/>
    <s v="ミニバン"/>
    <x v="13"/>
    <n v="6600"/>
    <x v="31"/>
    <d v="2017-08-16T00:00:00"/>
    <d v="1899-12-30T11:30:00"/>
    <n v="3"/>
    <m/>
    <n v="19800"/>
  </r>
  <r>
    <n v="82"/>
    <d v="2017-08-14T00:00:00"/>
    <n v="503"/>
    <x v="31"/>
    <s v="RV"/>
    <x v="15"/>
    <n v="14000"/>
    <x v="46"/>
    <d v="2017-09-09T00:00:00"/>
    <d v="1899-12-30T09:30:00"/>
    <n v="4"/>
    <m/>
    <n v="56000"/>
  </r>
  <r>
    <n v="83"/>
    <d v="2017-08-15T00:00:00"/>
    <n v="215"/>
    <x v="5"/>
    <s v="ハイブリッド"/>
    <x v="5"/>
    <n v="16800"/>
    <x v="46"/>
    <d v="2017-09-09T00:00:00"/>
    <d v="1899-12-30T09:00:00"/>
    <n v="4"/>
    <m/>
    <n v="67200"/>
  </r>
  <r>
    <n v="84"/>
    <d v="2017-08-16T00:00:00"/>
    <n v="216"/>
    <x v="11"/>
    <s v="ハイブリッド"/>
    <x v="5"/>
    <n v="16800"/>
    <x v="39"/>
    <d v="2017-09-01T00:00:00"/>
    <d v="1899-12-30T11:00:00"/>
    <n v="4"/>
    <m/>
    <n v="67200"/>
  </r>
  <r>
    <n v="85"/>
    <d v="2017-08-16T00:00:00"/>
    <n v="207"/>
    <x v="24"/>
    <s v="ハイブリッド"/>
    <x v="10"/>
    <n v="8700"/>
    <x v="44"/>
    <d v="2017-08-27T00:00:00"/>
    <d v="1899-12-30T08:00:00"/>
    <n v="1"/>
    <m/>
    <n v="8700"/>
  </r>
  <r>
    <n v="86"/>
    <d v="2017-08-16T00:00:00"/>
    <n v="503"/>
    <x v="31"/>
    <s v="RV"/>
    <x v="15"/>
    <n v="14000"/>
    <x v="47"/>
    <d v="2017-08-24T00:00:00"/>
    <d v="1899-12-30T08:30:00"/>
    <n v="3"/>
    <m/>
    <n v="42000"/>
  </r>
  <r>
    <n v="87"/>
    <d v="2017-08-17T00:00:00"/>
    <n v="203"/>
    <x v="6"/>
    <s v="ハイブリッド"/>
    <x v="3"/>
    <n v="6500"/>
    <x v="48"/>
    <d v="2017-09-12T00:00:00"/>
    <d v="1899-12-30T11:00:00"/>
    <n v="2"/>
    <m/>
    <n v="13000"/>
  </r>
  <r>
    <n v="88"/>
    <d v="2017-08-18T00:00:00"/>
    <n v="211"/>
    <x v="7"/>
    <s v="ハイブリッド"/>
    <x v="6"/>
    <n v="18400"/>
    <x v="43"/>
    <d v="2017-09-04T00:00:00"/>
    <d v="1899-12-30T11:00:00"/>
    <n v="2"/>
    <m/>
    <n v="36800"/>
  </r>
  <r>
    <n v="89"/>
    <d v="2017-08-19T00:00:00"/>
    <n v="201"/>
    <x v="3"/>
    <s v="ハイブリッド"/>
    <x v="3"/>
    <n v="6500"/>
    <x v="49"/>
    <d v="2017-09-08T00:00:00"/>
    <d v="1899-12-30T08:30:00"/>
    <n v="2"/>
    <m/>
    <n v="13000"/>
  </r>
  <r>
    <n v="90"/>
    <d v="2017-08-19T00:00:00"/>
    <n v="302"/>
    <x v="32"/>
    <s v="スポーツ"/>
    <x v="17"/>
    <n v="11000"/>
    <x v="41"/>
    <d v="2017-08-31T00:00:00"/>
    <d v="1899-12-30T10:30:00"/>
    <n v="2"/>
    <m/>
    <n v="22000"/>
  </r>
  <r>
    <n v="91"/>
    <d v="2017-08-20T00:00:00"/>
    <n v="202"/>
    <x v="9"/>
    <s v="ハイブリッド"/>
    <x v="3"/>
    <n v="6800"/>
    <x v="44"/>
    <d v="2017-08-29T00:00:00"/>
    <d v="1899-12-30T08:30:00"/>
    <n v="3"/>
    <m/>
    <n v="20400"/>
  </r>
  <r>
    <n v="92"/>
    <d v="2017-08-21T00:00:00"/>
    <n v="201"/>
    <x v="3"/>
    <s v="ハイブリッド"/>
    <x v="3"/>
    <n v="6500"/>
    <x v="49"/>
    <d v="2017-09-09T00:00:00"/>
    <d v="1899-12-30T12:00:00"/>
    <n v="3"/>
    <m/>
    <n v="19500"/>
  </r>
  <r>
    <n v="93"/>
    <d v="2017-08-22T00:00:00"/>
    <n v="111"/>
    <x v="33"/>
    <s v="乗用車"/>
    <x v="18"/>
    <n v="16800"/>
    <x v="50"/>
    <d v="2017-09-10T00:00:00"/>
    <d v="1899-12-30T16:00:00"/>
    <n v="2"/>
    <m/>
    <n v="33600"/>
  </r>
  <r>
    <n v="94"/>
    <d v="2017-08-22T00:00:00"/>
    <n v="402"/>
    <x v="30"/>
    <s v="ミニバン"/>
    <x v="13"/>
    <n v="6600"/>
    <x v="51"/>
    <d v="2017-09-09T00:00:00"/>
    <d v="1899-12-30T10:00:00"/>
    <n v="2"/>
    <m/>
    <n v="13200"/>
  </r>
  <r>
    <n v="95"/>
    <d v="2017-08-23T00:00:00"/>
    <n v="106"/>
    <x v="34"/>
    <s v="乗用車"/>
    <x v="9"/>
    <n v="6500"/>
    <x v="51"/>
    <d v="2017-09-08T00:00:00"/>
    <d v="1899-12-30T16:00:00"/>
    <n v="1"/>
    <m/>
    <n v="6500"/>
  </r>
  <r>
    <n v="96"/>
    <d v="2017-08-23T00:00:00"/>
    <n v="216"/>
    <x v="11"/>
    <s v="ハイブリッド"/>
    <x v="5"/>
    <n v="16800"/>
    <x v="51"/>
    <d v="2017-09-10T00:00:00"/>
    <d v="1899-12-30T11:00:00"/>
    <n v="3"/>
    <m/>
    <n v="50400"/>
  </r>
  <r>
    <n v="97"/>
    <d v="2017-08-24T00:00:00"/>
    <n v="206"/>
    <x v="35"/>
    <s v="ハイブリッド"/>
    <x v="10"/>
    <n v="8700"/>
    <x v="50"/>
    <d v="2017-09-11T00:00:00"/>
    <d v="1899-12-30T09:00:00"/>
    <n v="3"/>
    <m/>
    <n v="26100"/>
  </r>
  <r>
    <n v="98"/>
    <d v="2017-08-26T00:00:00"/>
    <n v="209"/>
    <x v="18"/>
    <s v="ハイブリッド"/>
    <x v="1"/>
    <n v="11800"/>
    <x v="40"/>
    <d v="2017-08-29T00:00:00"/>
    <d v="1899-12-30T10:30:00"/>
    <n v="4"/>
    <m/>
    <n v="47200"/>
  </r>
  <r>
    <n v="99"/>
    <d v="2017-08-26T00:00:00"/>
    <n v="202"/>
    <x v="9"/>
    <s v="ハイブリッド"/>
    <x v="3"/>
    <n v="6800"/>
    <x v="52"/>
    <d v="2017-09-01T00:00:00"/>
    <d v="1899-12-30T10:00:00"/>
    <n v="5"/>
    <m/>
    <n v="34000"/>
  </r>
  <r>
    <n v="100"/>
    <d v="2017-08-28T00:00:00"/>
    <n v="213"/>
    <x v="20"/>
    <s v="ハイブリッド"/>
    <x v="14"/>
    <n v="14500"/>
    <x v="53"/>
    <d v="2017-09-29T00:00:00"/>
    <d v="1899-12-30T08:30:00"/>
    <n v="3"/>
    <m/>
    <n v="43500"/>
  </r>
  <r>
    <n v="101"/>
    <d v="2017-08-28T00:00:00"/>
    <n v="107"/>
    <x v="36"/>
    <s v="乗用車"/>
    <x v="16"/>
    <n v="7400"/>
    <x v="53"/>
    <d v="2017-09-27T00:00:00"/>
    <d v="1899-12-30T11:00:00"/>
    <n v="1"/>
    <m/>
    <n v="7400"/>
  </r>
  <r>
    <n v="102"/>
    <d v="2017-08-28T00:00:00"/>
    <n v="212"/>
    <x v="21"/>
    <s v="ハイブリッド"/>
    <x v="12"/>
    <n v="9700"/>
    <x v="54"/>
    <d v="2017-09-14T00:00:00"/>
    <d v="1899-12-30T09:00:00"/>
    <n v="1"/>
    <m/>
    <n v="9700"/>
  </r>
  <r>
    <n v="103"/>
    <d v="2017-08-30T00:00:00"/>
    <n v="203"/>
    <x v="6"/>
    <s v="ハイブリッド"/>
    <x v="3"/>
    <n v="6500"/>
    <x v="55"/>
    <d v="2017-09-30T00:00:00"/>
    <d v="1899-12-30T10:30:00"/>
    <n v="2"/>
    <m/>
    <n v="13000"/>
  </r>
  <r>
    <n v="104"/>
    <d v="2017-08-30T00:00:00"/>
    <n v="108"/>
    <x v="29"/>
    <s v="乗用車"/>
    <x v="16"/>
    <n v="7400"/>
    <x v="56"/>
    <d v="2017-09-24T00:00:00"/>
    <d v="1899-12-30T09:00:00"/>
    <n v="1"/>
    <m/>
    <n v="7400"/>
  </r>
  <r>
    <n v="105"/>
    <d v="2017-08-31T00:00:00"/>
    <n v="211"/>
    <x v="7"/>
    <s v="ハイブリッド"/>
    <x v="6"/>
    <n v="18400"/>
    <x v="57"/>
    <d v="2017-09-25T00:00:00"/>
    <d v="1899-12-30T09:00:00"/>
    <n v="1"/>
    <m/>
    <n v="18400"/>
  </r>
  <r>
    <n v="106"/>
    <d v="2017-09-01T00:00:00"/>
    <n v="217"/>
    <x v="17"/>
    <s v="ハイブリッド"/>
    <x v="5"/>
    <n v="16800"/>
    <x v="58"/>
    <d v="2017-09-10T00:00:00"/>
    <d v="1899-12-30T10:30:00"/>
    <n v="1"/>
    <m/>
    <n v="16800"/>
  </r>
  <r>
    <n v="107"/>
    <d v="2017-09-01T00:00:00"/>
    <n v="216"/>
    <x v="11"/>
    <s v="ハイブリッド"/>
    <x v="5"/>
    <n v="16800"/>
    <x v="59"/>
    <d v="2017-09-27T00:00:00"/>
    <d v="1899-12-30T11:00:00"/>
    <n v="2"/>
    <m/>
    <n v="33600"/>
  </r>
  <r>
    <n v="108"/>
    <d v="2017-09-01T00:00:00"/>
    <n v="605"/>
    <x v="13"/>
    <s v="輸入車"/>
    <x v="7"/>
    <n v="25000"/>
    <x v="37"/>
    <d v="2017-09-04T00:00:00"/>
    <d v="1899-12-30T16:00:00"/>
    <n v="4"/>
    <m/>
    <n v="100000"/>
  </r>
  <r>
    <n v="109"/>
    <d v="2017-09-02T00:00:00"/>
    <n v="201"/>
    <x v="3"/>
    <s v="ハイブリッド"/>
    <x v="3"/>
    <n v="6500"/>
    <x v="45"/>
    <d v="2017-09-06T00:00:00"/>
    <d v="1899-12-30T10:00:00"/>
    <n v="3"/>
    <m/>
    <n v="19500"/>
  </r>
  <r>
    <n v="110"/>
    <d v="2017-09-03T00:00:00"/>
    <n v="217"/>
    <x v="17"/>
    <s v="ハイブリッド"/>
    <x v="5"/>
    <n v="16800"/>
    <x v="48"/>
    <d v="2017-09-12T00:00:00"/>
    <d v="1899-12-30T17:30:00"/>
    <n v="2"/>
    <m/>
    <n v="33600"/>
  </r>
  <r>
    <n v="111"/>
    <d v="2017-09-04T00:00:00"/>
    <n v="210"/>
    <x v="14"/>
    <s v="ハイブリッド"/>
    <x v="6"/>
    <n v="18400"/>
    <x v="60"/>
    <d v="2017-09-19T00:00:00"/>
    <d v="1899-12-30T16:00:00"/>
    <n v="2"/>
    <m/>
    <n v="36800"/>
  </r>
  <r>
    <n v="112"/>
    <d v="2017-09-04T00:00:00"/>
    <n v="401"/>
    <x v="22"/>
    <s v="ミニバン"/>
    <x v="13"/>
    <n v="6600"/>
    <x v="61"/>
    <d v="2017-10-02T00:00:00"/>
    <d v="1899-12-30T10:00:00"/>
    <n v="3"/>
    <m/>
    <n v="19800"/>
  </r>
  <r>
    <n v="113"/>
    <d v="2017-09-08T00:00:00"/>
    <n v="216"/>
    <x v="11"/>
    <s v="ハイブリッド"/>
    <x v="5"/>
    <n v="16800"/>
    <x v="57"/>
    <d v="2017-09-26T00:00:00"/>
    <d v="1899-12-30T08:00:00"/>
    <n v="2"/>
    <m/>
    <n v="33600"/>
  </r>
  <r>
    <n v="114"/>
    <d v="2017-09-09T00:00:00"/>
    <n v="204"/>
    <x v="19"/>
    <s v="ハイブリッド"/>
    <x v="10"/>
    <n v="8700"/>
    <x v="62"/>
    <d v="2017-09-23T00:00:00"/>
    <d v="1899-12-30T10:00:00"/>
    <n v="4"/>
    <m/>
    <n v="34800"/>
  </r>
  <r>
    <n v="115"/>
    <d v="2017-09-10T00:00:00"/>
    <n v="201"/>
    <x v="3"/>
    <s v="ハイブリッド"/>
    <x v="3"/>
    <n v="6500"/>
    <x v="59"/>
    <d v="2017-09-29T00:00:00"/>
    <d v="1899-12-30T10:00:00"/>
    <n v="4"/>
    <m/>
    <n v="26000"/>
  </r>
  <r>
    <n v="116"/>
    <d v="2017-09-12T00:00:00"/>
    <n v="205"/>
    <x v="37"/>
    <s v="ハイブリッド"/>
    <x v="10"/>
    <n v="8700"/>
    <x v="63"/>
    <d v="2017-09-21T00:00:00"/>
    <d v="1899-12-30T19:00:00"/>
    <n v="3"/>
    <m/>
    <n v="26100"/>
  </r>
  <r>
    <n v="117"/>
    <d v="2017-09-14T00:00:00"/>
    <n v="404"/>
    <x v="23"/>
    <s v="ミニバン"/>
    <x v="11"/>
    <n v="12000"/>
    <x v="64"/>
    <d v="2017-10-17T00:00:00"/>
    <d v="1899-12-30T09:30:00"/>
    <n v="5"/>
    <m/>
    <n v="60000"/>
  </r>
  <r>
    <n v="118"/>
    <d v="2017-09-14T00:00:00"/>
    <n v="404"/>
    <x v="23"/>
    <s v="ミニバン"/>
    <x v="11"/>
    <n v="12000"/>
    <x v="65"/>
    <d v="2017-10-06T00:00:00"/>
    <d v="1899-12-30T09:00:00"/>
    <n v="5"/>
    <m/>
    <n v="60000"/>
  </r>
  <r>
    <n v="119"/>
    <d v="2017-09-14T00:00:00"/>
    <n v="201"/>
    <x v="3"/>
    <s v="ハイブリッド"/>
    <x v="3"/>
    <n v="6500"/>
    <x v="66"/>
    <d v="2017-10-12T00:00:00"/>
    <d v="1899-12-30T11:00:00"/>
    <n v="2"/>
    <m/>
    <n v="13000"/>
  </r>
  <r>
    <n v="120"/>
    <d v="2017-09-14T00:00:00"/>
    <n v="201"/>
    <x v="3"/>
    <s v="ハイブリッド"/>
    <x v="3"/>
    <n v="6500"/>
    <x v="65"/>
    <d v="2017-10-03T00:00:00"/>
    <d v="1899-12-30T13:00:00"/>
    <n v="2"/>
    <m/>
    <n v="13000"/>
  </r>
  <r>
    <n v="121"/>
    <d v="2017-09-15T00:00:00"/>
    <n v="601"/>
    <x v="8"/>
    <s v="輸入車"/>
    <x v="2"/>
    <n v="19000"/>
    <x v="67"/>
    <d v="2017-09-23T00:00:00"/>
    <d v="1899-12-30T10:30:00"/>
    <n v="1"/>
    <m/>
    <n v="19000"/>
  </r>
  <r>
    <n v="122"/>
    <d v="2017-09-15T00:00:00"/>
    <n v="211"/>
    <x v="7"/>
    <s v="ハイブリッド"/>
    <x v="6"/>
    <n v="18400"/>
    <x v="59"/>
    <d v="2017-09-26T00:00:00"/>
    <d v="1899-12-30T11:00:00"/>
    <n v="1"/>
    <m/>
    <n v="18400"/>
  </r>
  <r>
    <n v="123"/>
    <d v="2017-09-15T00:00:00"/>
    <n v="217"/>
    <x v="17"/>
    <s v="ハイブリッド"/>
    <x v="5"/>
    <n v="16800"/>
    <x v="61"/>
    <d v="2017-10-03T00:00:00"/>
    <d v="1899-12-30T11:00:00"/>
    <n v="4"/>
    <m/>
    <n v="67200"/>
  </r>
  <r>
    <n v="124"/>
    <d v="2017-09-15T00:00:00"/>
    <n v="101"/>
    <x v="27"/>
    <s v="乗用車"/>
    <x v="4"/>
    <n v="5400"/>
    <x v="53"/>
    <d v="2017-09-29T00:00:00"/>
    <d v="1899-12-30T10:30:00"/>
    <n v="3"/>
    <m/>
    <n v="16200"/>
  </r>
  <r>
    <n v="125"/>
    <d v="2017-09-16T00:00:00"/>
    <n v="206"/>
    <x v="35"/>
    <s v="ハイブリッド"/>
    <x v="10"/>
    <n v="8700"/>
    <x v="62"/>
    <d v="2017-09-22T00:00:00"/>
    <d v="1899-12-30T10:30:00"/>
    <n v="3"/>
    <m/>
    <n v="26100"/>
  </r>
  <r>
    <n v="126"/>
    <d v="2017-09-16T00:00:00"/>
    <n v="214"/>
    <x v="23"/>
    <s v="ハイブリッド"/>
    <x v="14"/>
    <n v="14500"/>
    <x v="63"/>
    <d v="2017-09-19T00:00:00"/>
    <d v="1899-12-30T08:30:00"/>
    <n v="1"/>
    <m/>
    <n v="14500"/>
  </r>
  <r>
    <n v="127"/>
    <d v="2017-09-17T00:00:00"/>
    <n v="502"/>
    <x v="26"/>
    <s v="RV"/>
    <x v="15"/>
    <n v="14000"/>
    <x v="68"/>
    <d v="2017-10-07T00:00:00"/>
    <d v="1899-12-30T10:00:00"/>
    <n v="4"/>
    <m/>
    <n v="56000"/>
  </r>
  <r>
    <n v="128"/>
    <d v="2017-09-17T00:00:00"/>
    <n v="203"/>
    <x v="6"/>
    <s v="ハイブリッド"/>
    <x v="3"/>
    <n v="6500"/>
    <x v="69"/>
    <d v="2017-10-17T00:00:00"/>
    <d v="1899-12-30T10:00:00"/>
    <n v="2"/>
    <m/>
    <n v="13000"/>
  </r>
  <r>
    <n v="129"/>
    <d v="2017-09-19T00:00:00"/>
    <n v="603"/>
    <x v="25"/>
    <s v="輸入車"/>
    <x v="2"/>
    <n v="22000"/>
    <x v="57"/>
    <d v="2017-09-25T00:00:00"/>
    <d v="1899-12-30T19:00:00"/>
    <n v="1"/>
    <m/>
    <n v="22000"/>
  </r>
  <r>
    <n v="130"/>
    <d v="2017-09-19T00:00:00"/>
    <n v="503"/>
    <x v="31"/>
    <s v="RV"/>
    <x v="15"/>
    <n v="14000"/>
    <x v="70"/>
    <d v="2017-10-07T00:00:00"/>
    <d v="1899-12-30T11:00:00"/>
    <n v="3"/>
    <m/>
    <n v="42000"/>
  </r>
  <r>
    <n v="131"/>
    <d v="2017-09-20T00:00:00"/>
    <n v="210"/>
    <x v="14"/>
    <s v="ハイブリッド"/>
    <x v="6"/>
    <n v="18400"/>
    <x v="61"/>
    <d v="2017-10-02T00:00:00"/>
    <d v="1899-12-30T08:00:00"/>
    <n v="3"/>
    <m/>
    <n v="55200"/>
  </r>
  <r>
    <n v="132"/>
    <d v="2017-09-20T00:00:00"/>
    <n v="212"/>
    <x v="21"/>
    <s v="ハイブリッド"/>
    <x v="12"/>
    <n v="9700"/>
    <x v="57"/>
    <d v="2017-09-26T00:00:00"/>
    <d v="1899-12-30T08:00:00"/>
    <n v="2"/>
    <m/>
    <n v="19400"/>
  </r>
  <r>
    <n v="133"/>
    <d v="2017-09-20T00:00:00"/>
    <n v="202"/>
    <x v="9"/>
    <s v="ハイブリッド"/>
    <x v="3"/>
    <n v="6800"/>
    <x v="71"/>
    <d v="2017-10-14T00:00:00"/>
    <d v="1899-12-30T10:30:00"/>
    <n v="5"/>
    <m/>
    <n v="34000"/>
  </r>
  <r>
    <n v="134"/>
    <d v="2017-09-20T00:00:00"/>
    <n v="201"/>
    <x v="3"/>
    <s v="ハイブリッド"/>
    <x v="3"/>
    <n v="6500"/>
    <x v="72"/>
    <d v="2017-09-23T00:00:00"/>
    <d v="1899-12-30T13:00:00"/>
    <n v="3"/>
    <m/>
    <n v="19500"/>
  </r>
  <r>
    <n v="135"/>
    <d v="2017-09-22T00:00:00"/>
    <n v="109"/>
    <x v="38"/>
    <s v="乗用車"/>
    <x v="19"/>
    <n v="9800"/>
    <x v="73"/>
    <d v="2017-10-01T00:00:00"/>
    <d v="1899-12-30T08:30:00"/>
    <n v="4"/>
    <m/>
    <n v="39200"/>
  </r>
  <r>
    <n v="136"/>
    <d v="2017-09-23T00:00:00"/>
    <n v="209"/>
    <x v="18"/>
    <s v="ハイブリッド"/>
    <x v="1"/>
    <n v="11800"/>
    <x v="59"/>
    <d v="2017-09-28T00:00:00"/>
    <d v="1899-12-30T08:30:00"/>
    <n v="3"/>
    <m/>
    <n v="35400"/>
  </r>
  <r>
    <n v="137"/>
    <d v="2017-09-24T00:00:00"/>
    <n v="302"/>
    <x v="32"/>
    <s v="スポーツ"/>
    <x v="17"/>
    <n v="11000"/>
    <x v="55"/>
    <d v="2017-09-29T00:00:00"/>
    <d v="1899-12-30T11:00:00"/>
    <n v="1"/>
    <m/>
    <n v="11000"/>
  </r>
  <r>
    <n v="138"/>
    <d v="2017-09-24T00:00:00"/>
    <n v="109"/>
    <x v="38"/>
    <s v="乗用車"/>
    <x v="19"/>
    <n v="9800"/>
    <x v="56"/>
    <d v="2017-09-24T00:00:00"/>
    <d v="1899-12-30T08:30:00"/>
    <n v="1"/>
    <m/>
    <n v="9800"/>
  </r>
  <r>
    <n v="139"/>
    <d v="2017-09-27T00:00:00"/>
    <n v="203"/>
    <x v="6"/>
    <s v="ハイブリッド"/>
    <x v="3"/>
    <n v="6500"/>
    <x v="73"/>
    <d v="2017-09-29T00:00:00"/>
    <d v="1899-12-30T10:30:00"/>
    <n v="2"/>
    <m/>
    <n v="13000"/>
  </r>
  <r>
    <n v="140"/>
    <d v="2017-09-28T00:00:00"/>
    <n v="204"/>
    <x v="19"/>
    <s v="ハイブリッド"/>
    <x v="10"/>
    <n v="8700"/>
    <x v="73"/>
    <d v="2017-09-29T00:00:00"/>
    <d v="1899-12-30T08:00:00"/>
    <n v="2"/>
    <m/>
    <n v="17400"/>
  </r>
  <r>
    <n v="141"/>
    <d v="2017-09-30T00:00:00"/>
    <n v="214"/>
    <x v="23"/>
    <s v="ハイブリッド"/>
    <x v="14"/>
    <n v="14500"/>
    <x v="61"/>
    <d v="2017-09-30T00:00:00"/>
    <d v="1899-12-30T10:30:00"/>
    <n v="1"/>
    <m/>
    <n v="14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87" firstHeaderRow="1" firstDataRow="3" firstDataCol="1"/>
  <pivotFields count="14">
    <pivotField subtotalTop="0" showAll="0"/>
    <pivotField numFmtId="14" subtotalTop="0" showAll="0"/>
    <pivotField subtotalTop="0" showAll="0"/>
    <pivotField axis="axisRow" subtotalTop="0" showAll="0">
      <items count="40">
        <item x="32"/>
        <item x="0"/>
        <item x="1"/>
        <item x="12"/>
        <item x="36"/>
        <item x="9"/>
        <item x="7"/>
        <item x="18"/>
        <item x="25"/>
        <item x="22"/>
        <item x="10"/>
        <item x="8"/>
        <item x="31"/>
        <item x="5"/>
        <item x="15"/>
        <item x="3"/>
        <item x="33"/>
        <item x="20"/>
        <item x="28"/>
        <item x="16"/>
        <item x="35"/>
        <item x="17"/>
        <item x="14"/>
        <item x="6"/>
        <item x="19"/>
        <item x="37"/>
        <item x="24"/>
        <item x="21"/>
        <item x="29"/>
        <item x="27"/>
        <item x="4"/>
        <item x="2"/>
        <item x="23"/>
        <item x="26"/>
        <item x="34"/>
        <item x="38"/>
        <item x="11"/>
        <item x="30"/>
        <item x="13"/>
        <item t="default"/>
      </items>
    </pivotField>
    <pivotField subtotalTop="0" showAll="0"/>
    <pivotField axis="axisRow" subtotalTop="0" showAll="0">
      <items count="21">
        <item x="2"/>
        <item x="7"/>
        <item x="3"/>
        <item x="10"/>
        <item x="1"/>
        <item x="6"/>
        <item x="12"/>
        <item x="14"/>
        <item x="5"/>
        <item x="4"/>
        <item x="9"/>
        <item x="16"/>
        <item x="19"/>
        <item x="18"/>
        <item x="8"/>
        <item x="15"/>
        <item x="0"/>
        <item x="17"/>
        <item x="13"/>
        <item x="11"/>
        <item t="default"/>
      </items>
    </pivotField>
    <pivotField numFmtId="38" subtotalTop="0" showAll="0"/>
    <pivotField axis="axisCol" numFmtId="14" subtotalTop="0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numFmtId="14" subtotalTop="0" showAll="0"/>
    <pivotField numFmtId="177" subtotalTop="0" showAll="0"/>
    <pivotField subtotalTop="0" showAll="0"/>
    <pivotField subtotalTop="0" showAll="0"/>
    <pivotField dataField="1" numFmtId="38" subtotalTop="0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5"/>
    <field x="3"/>
  </rowFields>
  <rowItems count="82">
    <i>
      <x/>
    </i>
    <i r="1">
      <x v="8"/>
    </i>
    <i r="1">
      <x v="11"/>
    </i>
    <i r="1">
      <x v="31"/>
    </i>
    <i t="default">
      <x/>
    </i>
    <i>
      <x v="1"/>
    </i>
    <i r="1">
      <x v="10"/>
    </i>
    <i r="1">
      <x v="38"/>
    </i>
    <i t="default">
      <x v="1"/>
    </i>
    <i>
      <x v="2"/>
    </i>
    <i r="1">
      <x v="5"/>
    </i>
    <i r="1">
      <x v="15"/>
    </i>
    <i r="1">
      <x v="23"/>
    </i>
    <i t="default">
      <x v="2"/>
    </i>
    <i>
      <x v="3"/>
    </i>
    <i r="1">
      <x v="20"/>
    </i>
    <i r="1">
      <x v="24"/>
    </i>
    <i r="1">
      <x v="25"/>
    </i>
    <i r="1">
      <x v="26"/>
    </i>
    <i t="default">
      <x v="3"/>
    </i>
    <i>
      <x v="4"/>
    </i>
    <i r="1">
      <x v="2"/>
    </i>
    <i r="1">
      <x v="7"/>
    </i>
    <i t="default">
      <x v="4"/>
    </i>
    <i>
      <x v="5"/>
    </i>
    <i r="1">
      <x v="6"/>
    </i>
    <i r="1">
      <x v="22"/>
    </i>
    <i t="default">
      <x v="5"/>
    </i>
    <i>
      <x v="6"/>
    </i>
    <i r="1">
      <x v="27"/>
    </i>
    <i t="default">
      <x v="6"/>
    </i>
    <i>
      <x v="7"/>
    </i>
    <i r="1">
      <x v="17"/>
    </i>
    <i r="1">
      <x v="32"/>
    </i>
    <i t="default">
      <x v="7"/>
    </i>
    <i>
      <x v="8"/>
    </i>
    <i r="1">
      <x v="13"/>
    </i>
    <i r="1">
      <x v="21"/>
    </i>
    <i r="1">
      <x v="36"/>
    </i>
    <i t="default">
      <x v="8"/>
    </i>
    <i>
      <x v="9"/>
    </i>
    <i r="1">
      <x v="19"/>
    </i>
    <i r="1">
      <x v="29"/>
    </i>
    <i r="1">
      <x v="30"/>
    </i>
    <i t="default">
      <x v="9"/>
    </i>
    <i>
      <x v="10"/>
    </i>
    <i r="1">
      <x v="14"/>
    </i>
    <i r="1">
      <x v="18"/>
    </i>
    <i r="1">
      <x v="34"/>
    </i>
    <i t="default">
      <x v="10"/>
    </i>
    <i>
      <x v="11"/>
    </i>
    <i r="1">
      <x v="4"/>
    </i>
    <i r="1">
      <x v="28"/>
    </i>
    <i t="default">
      <x v="11"/>
    </i>
    <i>
      <x v="12"/>
    </i>
    <i r="1">
      <x v="35"/>
    </i>
    <i t="default">
      <x v="12"/>
    </i>
    <i>
      <x v="13"/>
    </i>
    <i r="1">
      <x v="16"/>
    </i>
    <i t="default">
      <x v="13"/>
    </i>
    <i>
      <x v="14"/>
    </i>
    <i r="1">
      <x v="3"/>
    </i>
    <i t="default">
      <x v="14"/>
    </i>
    <i>
      <x v="15"/>
    </i>
    <i r="1">
      <x v="12"/>
    </i>
    <i r="1">
      <x v="33"/>
    </i>
    <i t="default">
      <x v="15"/>
    </i>
    <i>
      <x v="16"/>
    </i>
    <i r="1">
      <x v="1"/>
    </i>
    <i t="default">
      <x v="16"/>
    </i>
    <i>
      <x v="17"/>
    </i>
    <i r="1">
      <x/>
    </i>
    <i t="default">
      <x v="17"/>
    </i>
    <i>
      <x v="18"/>
    </i>
    <i r="1">
      <x v="9"/>
    </i>
    <i r="1">
      <x v="37"/>
    </i>
    <i t="default">
      <x v="18"/>
    </i>
    <i>
      <x v="19"/>
    </i>
    <i r="1">
      <x v="17"/>
    </i>
    <i r="1">
      <x v="32"/>
    </i>
    <i t="default">
      <x v="19"/>
    </i>
    <i t="grand">
      <x/>
    </i>
  </rowItems>
  <colFields count="2">
    <field x="13"/>
    <field x="7"/>
  </colFields>
  <colItems count="5">
    <i>
      <x v="7"/>
    </i>
    <i>
      <x v="8"/>
    </i>
    <i>
      <x v="9"/>
    </i>
    <i>
      <x v="10"/>
    </i>
    <i t="grand">
      <x/>
    </i>
  </colItems>
  <dataFields count="1">
    <dataField name="合計 / 売上金額" fld="12" baseField="3" baseItem="3" numFmtId="179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/>
  </sheetViews>
  <sheetFormatPr defaultRowHeight="13.5" x14ac:dyDescent="0.15"/>
  <cols>
    <col min="1" max="1" width="9" customWidth="1"/>
    <col min="2" max="2" width="13.375" customWidth="1"/>
    <col min="3" max="3" width="12.875" customWidth="1"/>
    <col min="4" max="4" width="7.125" customWidth="1"/>
    <col min="5" max="6" width="14.125" customWidth="1"/>
    <col min="7" max="7" width="3.625" customWidth="1"/>
    <col min="8" max="8" width="9.5" customWidth="1"/>
    <col min="9" max="9" width="3.375" customWidth="1"/>
    <col min="10" max="10" width="11.25" customWidth="1"/>
  </cols>
  <sheetData>
    <row r="1" spans="1:10" ht="21" x14ac:dyDescent="0.15">
      <c r="A1" s="3" t="s">
        <v>0</v>
      </c>
    </row>
    <row r="3" spans="1:10" ht="27" x14ac:dyDescent="0.15">
      <c r="A3" s="4" t="s">
        <v>2</v>
      </c>
      <c r="B3" s="4" t="s">
        <v>3</v>
      </c>
      <c r="C3" s="4" t="s">
        <v>4</v>
      </c>
      <c r="D3" s="4" t="s">
        <v>5</v>
      </c>
      <c r="E3" s="24" t="s">
        <v>183</v>
      </c>
      <c r="F3" s="24" t="s">
        <v>184</v>
      </c>
      <c r="H3" s="5" t="s">
        <v>1</v>
      </c>
    </row>
    <row r="4" spans="1:10" x14ac:dyDescent="0.15">
      <c r="A4" s="1">
        <v>101</v>
      </c>
      <c r="B4" s="1" t="s">
        <v>7</v>
      </c>
      <c r="C4" s="1" t="s">
        <v>8</v>
      </c>
      <c r="D4" s="1" t="s">
        <v>9</v>
      </c>
      <c r="E4" s="10">
        <v>5400</v>
      </c>
      <c r="F4" s="11">
        <f>E4/$J$4</f>
        <v>51.983057373892954</v>
      </c>
      <c r="H4" s="25">
        <v>1</v>
      </c>
      <c r="I4" t="s">
        <v>6</v>
      </c>
      <c r="J4" s="19">
        <v>103.88</v>
      </c>
    </row>
    <row r="5" spans="1:10" x14ac:dyDescent="0.15">
      <c r="A5" s="1">
        <v>102</v>
      </c>
      <c r="B5" s="1" t="s">
        <v>10</v>
      </c>
      <c r="C5" s="1" t="s">
        <v>8</v>
      </c>
      <c r="D5" s="1" t="s">
        <v>9</v>
      </c>
      <c r="E5" s="10">
        <v>5400</v>
      </c>
      <c r="F5" s="11">
        <f t="shared" ref="F5:F46" si="0">E5/$J$4</f>
        <v>51.983057373892954</v>
      </c>
      <c r="H5" s="25">
        <v>9.6220000000000003E-3</v>
      </c>
      <c r="I5" t="s">
        <v>6</v>
      </c>
      <c r="J5" s="19">
        <v>1</v>
      </c>
    </row>
    <row r="6" spans="1:10" x14ac:dyDescent="0.15">
      <c r="A6" s="1">
        <v>103</v>
      </c>
      <c r="B6" s="1" t="s">
        <v>11</v>
      </c>
      <c r="C6" s="1" t="s">
        <v>8</v>
      </c>
      <c r="D6" s="1" t="s">
        <v>9</v>
      </c>
      <c r="E6" s="10">
        <v>5400</v>
      </c>
      <c r="F6" s="11">
        <f t="shared" si="0"/>
        <v>51.983057373892954</v>
      </c>
    </row>
    <row r="7" spans="1:10" x14ac:dyDescent="0.15">
      <c r="A7" s="1">
        <v>104</v>
      </c>
      <c r="B7" s="1" t="s">
        <v>12</v>
      </c>
      <c r="C7" s="1" t="s">
        <v>8</v>
      </c>
      <c r="D7" s="1" t="s">
        <v>13</v>
      </c>
      <c r="E7" s="10">
        <v>6500</v>
      </c>
      <c r="F7" s="11">
        <f t="shared" si="0"/>
        <v>62.572198690797073</v>
      </c>
    </row>
    <row r="8" spans="1:10" x14ac:dyDescent="0.15">
      <c r="A8" s="1">
        <v>105</v>
      </c>
      <c r="B8" s="1" t="s">
        <v>14</v>
      </c>
      <c r="C8" s="1" t="s">
        <v>8</v>
      </c>
      <c r="D8" s="1" t="s">
        <v>13</v>
      </c>
      <c r="E8" s="10">
        <v>6500</v>
      </c>
      <c r="F8" s="11">
        <f t="shared" si="0"/>
        <v>62.572198690797073</v>
      </c>
    </row>
    <row r="9" spans="1:10" x14ac:dyDescent="0.15">
      <c r="A9" s="1">
        <v>106</v>
      </c>
      <c r="B9" s="1" t="s">
        <v>15</v>
      </c>
      <c r="C9" s="1" t="s">
        <v>8</v>
      </c>
      <c r="D9" s="1" t="s">
        <v>16</v>
      </c>
      <c r="E9" s="10">
        <v>6500</v>
      </c>
      <c r="F9" s="11">
        <f t="shared" si="0"/>
        <v>62.572198690797073</v>
      </c>
    </row>
    <row r="10" spans="1:10" x14ac:dyDescent="0.15">
      <c r="A10" s="1">
        <v>107</v>
      </c>
      <c r="B10" s="1" t="s">
        <v>17</v>
      </c>
      <c r="C10" s="1" t="s">
        <v>8</v>
      </c>
      <c r="D10" s="1" t="s">
        <v>18</v>
      </c>
      <c r="E10" s="10">
        <v>7400</v>
      </c>
      <c r="F10" s="11">
        <f t="shared" si="0"/>
        <v>71.236041586445907</v>
      </c>
    </row>
    <row r="11" spans="1:10" x14ac:dyDescent="0.15">
      <c r="A11" s="1">
        <v>108</v>
      </c>
      <c r="B11" s="1" t="s">
        <v>19</v>
      </c>
      <c r="C11" s="1" t="s">
        <v>8</v>
      </c>
      <c r="D11" s="1" t="s">
        <v>18</v>
      </c>
      <c r="E11" s="10">
        <v>7400</v>
      </c>
      <c r="F11" s="11">
        <f t="shared" si="0"/>
        <v>71.236041586445907</v>
      </c>
    </row>
    <row r="12" spans="1:10" x14ac:dyDescent="0.15">
      <c r="A12" s="1">
        <v>109</v>
      </c>
      <c r="B12" s="1" t="s">
        <v>20</v>
      </c>
      <c r="C12" s="1" t="s">
        <v>8</v>
      </c>
      <c r="D12" s="1" t="s">
        <v>21</v>
      </c>
      <c r="E12" s="10">
        <v>9800</v>
      </c>
      <c r="F12" s="11">
        <f t="shared" si="0"/>
        <v>94.339622641509436</v>
      </c>
    </row>
    <row r="13" spans="1:10" x14ac:dyDescent="0.15">
      <c r="A13" s="1">
        <v>110</v>
      </c>
      <c r="B13" s="1" t="s">
        <v>22</v>
      </c>
      <c r="C13" s="1" t="s">
        <v>8</v>
      </c>
      <c r="D13" s="1" t="s">
        <v>23</v>
      </c>
      <c r="E13" s="10">
        <v>9800</v>
      </c>
      <c r="F13" s="11">
        <f t="shared" si="0"/>
        <v>94.339622641509436</v>
      </c>
    </row>
    <row r="14" spans="1:10" x14ac:dyDescent="0.15">
      <c r="A14" s="1">
        <v>111</v>
      </c>
      <c r="B14" s="1" t="s">
        <v>24</v>
      </c>
      <c r="C14" s="1" t="s">
        <v>8</v>
      </c>
      <c r="D14" s="1" t="s">
        <v>25</v>
      </c>
      <c r="E14" s="10">
        <v>16800</v>
      </c>
      <c r="F14" s="11">
        <f t="shared" si="0"/>
        <v>161.72506738544476</v>
      </c>
    </row>
    <row r="15" spans="1:10" x14ac:dyDescent="0.15">
      <c r="A15" s="1">
        <v>112</v>
      </c>
      <c r="B15" s="1" t="s">
        <v>26</v>
      </c>
      <c r="C15" s="1" t="s">
        <v>8</v>
      </c>
      <c r="D15" s="1" t="s">
        <v>27</v>
      </c>
      <c r="E15" s="10">
        <v>16800</v>
      </c>
      <c r="F15" s="11">
        <f t="shared" si="0"/>
        <v>161.72506738544476</v>
      </c>
    </row>
    <row r="16" spans="1:10" x14ac:dyDescent="0.15">
      <c r="A16" s="1">
        <v>201</v>
      </c>
      <c r="B16" s="1" t="s">
        <v>28</v>
      </c>
      <c r="C16" s="1" t="s">
        <v>29</v>
      </c>
      <c r="D16" s="1" t="s">
        <v>30</v>
      </c>
      <c r="E16" s="10">
        <v>6500</v>
      </c>
      <c r="F16" s="11">
        <f t="shared" si="0"/>
        <v>62.572198690797073</v>
      </c>
    </row>
    <row r="17" spans="1:6" x14ac:dyDescent="0.15">
      <c r="A17" s="1">
        <v>202</v>
      </c>
      <c r="B17" s="1" t="s">
        <v>31</v>
      </c>
      <c r="C17" s="1" t="s">
        <v>29</v>
      </c>
      <c r="D17" s="1" t="s">
        <v>30</v>
      </c>
      <c r="E17" s="10">
        <v>6800</v>
      </c>
      <c r="F17" s="11">
        <f t="shared" si="0"/>
        <v>65.460146322680018</v>
      </c>
    </row>
    <row r="18" spans="1:6" x14ac:dyDescent="0.15">
      <c r="A18" s="1">
        <v>203</v>
      </c>
      <c r="B18" s="1" t="s">
        <v>32</v>
      </c>
      <c r="C18" s="1" t="s">
        <v>33</v>
      </c>
      <c r="D18" s="1" t="s">
        <v>34</v>
      </c>
      <c r="E18" s="10">
        <v>6500</v>
      </c>
      <c r="F18" s="11">
        <f t="shared" si="0"/>
        <v>62.572198690797073</v>
      </c>
    </row>
    <row r="19" spans="1:6" x14ac:dyDescent="0.15">
      <c r="A19" s="1">
        <v>204</v>
      </c>
      <c r="B19" s="1" t="s">
        <v>35</v>
      </c>
      <c r="C19" s="1" t="s">
        <v>29</v>
      </c>
      <c r="D19" s="1" t="s">
        <v>36</v>
      </c>
      <c r="E19" s="10">
        <v>8700</v>
      </c>
      <c r="F19" s="11">
        <f t="shared" si="0"/>
        <v>83.750481324605317</v>
      </c>
    </row>
    <row r="20" spans="1:6" x14ac:dyDescent="0.15">
      <c r="A20" s="1">
        <v>205</v>
      </c>
      <c r="B20" s="1" t="s">
        <v>177</v>
      </c>
      <c r="C20" s="1" t="s">
        <v>33</v>
      </c>
      <c r="D20" s="1" t="s">
        <v>36</v>
      </c>
      <c r="E20" s="10">
        <v>8700</v>
      </c>
      <c r="F20" s="11">
        <f t="shared" si="0"/>
        <v>83.750481324605317</v>
      </c>
    </row>
    <row r="21" spans="1:6" x14ac:dyDescent="0.15">
      <c r="A21" s="1">
        <v>206</v>
      </c>
      <c r="B21" s="1" t="s">
        <v>37</v>
      </c>
      <c r="C21" s="1" t="s">
        <v>33</v>
      </c>
      <c r="D21" s="1" t="s">
        <v>38</v>
      </c>
      <c r="E21" s="10">
        <v>8700</v>
      </c>
      <c r="F21" s="11">
        <f t="shared" si="0"/>
        <v>83.750481324605317</v>
      </c>
    </row>
    <row r="22" spans="1:6" x14ac:dyDescent="0.15">
      <c r="A22" s="1">
        <v>207</v>
      </c>
      <c r="B22" s="1" t="s">
        <v>39</v>
      </c>
      <c r="C22" s="1" t="s">
        <v>29</v>
      </c>
      <c r="D22" s="1" t="s">
        <v>38</v>
      </c>
      <c r="E22" s="10">
        <v>8700</v>
      </c>
      <c r="F22" s="11">
        <f t="shared" si="0"/>
        <v>83.750481324605317</v>
      </c>
    </row>
    <row r="23" spans="1:6" x14ac:dyDescent="0.15">
      <c r="A23" s="1">
        <v>208</v>
      </c>
      <c r="B23" s="1" t="s">
        <v>40</v>
      </c>
      <c r="C23" s="1" t="s">
        <v>41</v>
      </c>
      <c r="D23" s="1" t="s">
        <v>42</v>
      </c>
      <c r="E23" s="10">
        <v>11800</v>
      </c>
      <c r="F23" s="11">
        <f t="shared" si="0"/>
        <v>113.59260685406238</v>
      </c>
    </row>
    <row r="24" spans="1:6" x14ac:dyDescent="0.15">
      <c r="A24" s="1">
        <v>209</v>
      </c>
      <c r="B24" s="1" t="s">
        <v>43</v>
      </c>
      <c r="C24" s="1" t="s">
        <v>33</v>
      </c>
      <c r="D24" s="1" t="s">
        <v>44</v>
      </c>
      <c r="E24" s="10">
        <v>11800</v>
      </c>
      <c r="F24" s="11">
        <f t="shared" si="0"/>
        <v>113.59260685406238</v>
      </c>
    </row>
    <row r="25" spans="1:6" x14ac:dyDescent="0.15">
      <c r="A25" s="1">
        <v>210</v>
      </c>
      <c r="B25" s="1" t="s">
        <v>45</v>
      </c>
      <c r="C25" s="1" t="s">
        <v>33</v>
      </c>
      <c r="D25" s="1" t="s">
        <v>46</v>
      </c>
      <c r="E25" s="10">
        <v>18400</v>
      </c>
      <c r="F25" s="11">
        <f t="shared" si="0"/>
        <v>177.12745475548712</v>
      </c>
    </row>
    <row r="26" spans="1:6" x14ac:dyDescent="0.15">
      <c r="A26" s="1">
        <v>211</v>
      </c>
      <c r="B26" s="1" t="s">
        <v>47</v>
      </c>
      <c r="C26" s="1" t="s">
        <v>29</v>
      </c>
      <c r="D26" s="1" t="s">
        <v>48</v>
      </c>
      <c r="E26" s="10">
        <v>18400</v>
      </c>
      <c r="F26" s="11">
        <f t="shared" si="0"/>
        <v>177.12745475548712</v>
      </c>
    </row>
    <row r="27" spans="1:6" x14ac:dyDescent="0.15">
      <c r="A27" s="1">
        <v>212</v>
      </c>
      <c r="B27" s="1" t="s">
        <v>49</v>
      </c>
      <c r="C27" s="1" t="s">
        <v>29</v>
      </c>
      <c r="D27" s="1" t="s">
        <v>50</v>
      </c>
      <c r="E27" s="10">
        <v>9700</v>
      </c>
      <c r="F27" s="11">
        <f t="shared" si="0"/>
        <v>93.37697343088179</v>
      </c>
    </row>
    <row r="28" spans="1:6" x14ac:dyDescent="0.15">
      <c r="A28" s="1">
        <v>213</v>
      </c>
      <c r="B28" s="1" t="s">
        <v>51</v>
      </c>
      <c r="C28" s="1" t="s">
        <v>52</v>
      </c>
      <c r="D28" s="1" t="s">
        <v>53</v>
      </c>
      <c r="E28" s="10">
        <v>14500</v>
      </c>
      <c r="F28" s="11">
        <f t="shared" si="0"/>
        <v>139.58413554100886</v>
      </c>
    </row>
    <row r="29" spans="1:6" x14ac:dyDescent="0.15">
      <c r="A29" s="1">
        <v>214</v>
      </c>
      <c r="B29" s="1" t="s">
        <v>54</v>
      </c>
      <c r="C29" s="1" t="s">
        <v>33</v>
      </c>
      <c r="D29" s="1" t="s">
        <v>55</v>
      </c>
      <c r="E29" s="10">
        <v>14500</v>
      </c>
      <c r="F29" s="11">
        <f t="shared" si="0"/>
        <v>139.58413554100886</v>
      </c>
    </row>
    <row r="30" spans="1:6" x14ac:dyDescent="0.15">
      <c r="A30" s="1">
        <v>215</v>
      </c>
      <c r="B30" s="1" t="s">
        <v>56</v>
      </c>
      <c r="C30" s="1" t="s">
        <v>29</v>
      </c>
      <c r="D30" s="1" t="s">
        <v>57</v>
      </c>
      <c r="E30" s="10">
        <v>16800</v>
      </c>
      <c r="F30" s="11">
        <f t="shared" si="0"/>
        <v>161.72506738544476</v>
      </c>
    </row>
    <row r="31" spans="1:6" x14ac:dyDescent="0.15">
      <c r="A31" s="1">
        <v>216</v>
      </c>
      <c r="B31" s="1" t="s">
        <v>58</v>
      </c>
      <c r="C31" s="1" t="s">
        <v>33</v>
      </c>
      <c r="D31" s="1" t="s">
        <v>59</v>
      </c>
      <c r="E31" s="10">
        <v>16800</v>
      </c>
      <c r="F31" s="11">
        <f t="shared" si="0"/>
        <v>161.72506738544476</v>
      </c>
    </row>
    <row r="32" spans="1:6" x14ac:dyDescent="0.15">
      <c r="A32" s="1">
        <v>217</v>
      </c>
      <c r="B32" s="1" t="s">
        <v>60</v>
      </c>
      <c r="C32" s="1" t="s">
        <v>41</v>
      </c>
      <c r="D32" s="1" t="s">
        <v>59</v>
      </c>
      <c r="E32" s="10">
        <v>16800</v>
      </c>
      <c r="F32" s="11">
        <f t="shared" si="0"/>
        <v>161.72506738544476</v>
      </c>
    </row>
    <row r="33" spans="1:6" x14ac:dyDescent="0.15">
      <c r="A33" s="1">
        <v>301</v>
      </c>
      <c r="B33" s="1" t="s">
        <v>61</v>
      </c>
      <c r="C33" s="1" t="s">
        <v>62</v>
      </c>
      <c r="D33" s="1" t="s">
        <v>63</v>
      </c>
      <c r="E33" s="10">
        <v>11000</v>
      </c>
      <c r="F33" s="11">
        <f t="shared" si="0"/>
        <v>105.8914131690412</v>
      </c>
    </row>
    <row r="34" spans="1:6" x14ac:dyDescent="0.15">
      <c r="A34" s="1">
        <v>302</v>
      </c>
      <c r="B34" s="1" t="s">
        <v>64</v>
      </c>
      <c r="C34" s="1" t="s">
        <v>65</v>
      </c>
      <c r="D34" s="1" t="s">
        <v>66</v>
      </c>
      <c r="E34" s="10">
        <v>11000</v>
      </c>
      <c r="F34" s="11">
        <f t="shared" si="0"/>
        <v>105.8914131690412</v>
      </c>
    </row>
    <row r="35" spans="1:6" x14ac:dyDescent="0.15">
      <c r="A35" s="1">
        <v>401</v>
      </c>
      <c r="B35" s="1" t="s">
        <v>67</v>
      </c>
      <c r="C35" s="1" t="s">
        <v>68</v>
      </c>
      <c r="D35" s="1" t="s">
        <v>69</v>
      </c>
      <c r="E35" s="10">
        <v>6600</v>
      </c>
      <c r="F35" s="11">
        <f t="shared" si="0"/>
        <v>63.534847901424726</v>
      </c>
    </row>
    <row r="36" spans="1:6" x14ac:dyDescent="0.15">
      <c r="A36" s="1">
        <v>402</v>
      </c>
      <c r="B36" s="1" t="s">
        <v>70</v>
      </c>
      <c r="C36" s="1" t="s">
        <v>68</v>
      </c>
      <c r="D36" s="1" t="s">
        <v>69</v>
      </c>
      <c r="E36" s="10">
        <v>6600</v>
      </c>
      <c r="F36" s="11">
        <f t="shared" si="0"/>
        <v>63.534847901424726</v>
      </c>
    </row>
    <row r="37" spans="1:6" x14ac:dyDescent="0.15">
      <c r="A37" s="1">
        <v>403</v>
      </c>
      <c r="B37" s="1" t="s">
        <v>71</v>
      </c>
      <c r="C37" s="1" t="s">
        <v>72</v>
      </c>
      <c r="D37" s="1" t="s">
        <v>73</v>
      </c>
      <c r="E37" s="10">
        <v>12000</v>
      </c>
      <c r="F37" s="11">
        <f t="shared" si="0"/>
        <v>115.51790527531767</v>
      </c>
    </row>
    <row r="38" spans="1:6" x14ac:dyDescent="0.15">
      <c r="A38" s="1">
        <v>404</v>
      </c>
      <c r="B38" s="1" t="s">
        <v>74</v>
      </c>
      <c r="C38" s="1" t="s">
        <v>75</v>
      </c>
      <c r="D38" s="1" t="s">
        <v>73</v>
      </c>
      <c r="E38" s="10">
        <v>12000</v>
      </c>
      <c r="F38" s="11">
        <f t="shared" si="0"/>
        <v>115.51790527531767</v>
      </c>
    </row>
    <row r="39" spans="1:6" x14ac:dyDescent="0.15">
      <c r="A39" s="1">
        <v>501</v>
      </c>
      <c r="B39" s="1" t="s">
        <v>76</v>
      </c>
      <c r="C39" s="1" t="s">
        <v>77</v>
      </c>
      <c r="D39" s="1" t="s">
        <v>78</v>
      </c>
      <c r="E39" s="10">
        <v>8800</v>
      </c>
      <c r="F39" s="11">
        <f t="shared" si="0"/>
        <v>84.713130535232963</v>
      </c>
    </row>
    <row r="40" spans="1:6" x14ac:dyDescent="0.15">
      <c r="A40" s="1">
        <v>502</v>
      </c>
      <c r="B40" s="1" t="s">
        <v>79</v>
      </c>
      <c r="C40" s="1" t="s">
        <v>77</v>
      </c>
      <c r="D40" s="1" t="s">
        <v>80</v>
      </c>
      <c r="E40" s="10">
        <v>14000</v>
      </c>
      <c r="F40" s="11">
        <f t="shared" si="0"/>
        <v>134.77088948787062</v>
      </c>
    </row>
    <row r="41" spans="1:6" x14ac:dyDescent="0.15">
      <c r="A41" s="1">
        <v>503</v>
      </c>
      <c r="B41" s="1" t="s">
        <v>81</v>
      </c>
      <c r="C41" s="1" t="s">
        <v>82</v>
      </c>
      <c r="D41" s="1" t="s">
        <v>83</v>
      </c>
      <c r="E41" s="10">
        <v>14000</v>
      </c>
      <c r="F41" s="11">
        <f t="shared" si="0"/>
        <v>134.77088948787062</v>
      </c>
    </row>
    <row r="42" spans="1:6" x14ac:dyDescent="0.15">
      <c r="A42" s="1">
        <v>601</v>
      </c>
      <c r="B42" s="1" t="s">
        <v>84</v>
      </c>
      <c r="C42" s="1" t="s">
        <v>85</v>
      </c>
      <c r="D42" s="1" t="s">
        <v>86</v>
      </c>
      <c r="E42" s="10">
        <v>19000</v>
      </c>
      <c r="F42" s="11">
        <f t="shared" si="0"/>
        <v>182.903350019253</v>
      </c>
    </row>
    <row r="43" spans="1:6" x14ac:dyDescent="0.15">
      <c r="A43" s="1">
        <v>602</v>
      </c>
      <c r="B43" s="1" t="s">
        <v>87</v>
      </c>
      <c r="C43" s="1" t="s">
        <v>85</v>
      </c>
      <c r="D43" s="1" t="s">
        <v>86</v>
      </c>
      <c r="E43" s="10">
        <v>20000</v>
      </c>
      <c r="F43" s="11">
        <f t="shared" si="0"/>
        <v>192.52984212552946</v>
      </c>
    </row>
    <row r="44" spans="1:6" x14ac:dyDescent="0.15">
      <c r="A44" s="1">
        <v>603</v>
      </c>
      <c r="B44" s="1" t="s">
        <v>88</v>
      </c>
      <c r="C44" s="1" t="s">
        <v>85</v>
      </c>
      <c r="D44" s="1" t="s">
        <v>89</v>
      </c>
      <c r="E44" s="10">
        <v>22000</v>
      </c>
      <c r="F44" s="11">
        <f t="shared" si="0"/>
        <v>211.7828263380824</v>
      </c>
    </row>
    <row r="45" spans="1:6" x14ac:dyDescent="0.15">
      <c r="A45" s="1">
        <v>604</v>
      </c>
      <c r="B45" s="1" t="s">
        <v>90</v>
      </c>
      <c r="C45" s="1" t="s">
        <v>85</v>
      </c>
      <c r="D45" s="1" t="s">
        <v>91</v>
      </c>
      <c r="E45" s="10">
        <v>23000</v>
      </c>
      <c r="F45" s="11">
        <f t="shared" si="0"/>
        <v>221.40931844435889</v>
      </c>
    </row>
    <row r="46" spans="1:6" x14ac:dyDescent="0.15">
      <c r="A46" s="1">
        <v>605</v>
      </c>
      <c r="B46" s="1" t="s">
        <v>92</v>
      </c>
      <c r="C46" s="1" t="s">
        <v>85</v>
      </c>
      <c r="D46" s="1" t="s">
        <v>91</v>
      </c>
      <c r="E46" s="10">
        <v>25000</v>
      </c>
      <c r="F46" s="11">
        <f t="shared" si="0"/>
        <v>240.66230265691183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4"/>
  <sheetViews>
    <sheetView workbookViewId="0"/>
  </sheetViews>
  <sheetFormatPr defaultRowHeight="13.5" x14ac:dyDescent="0.15"/>
  <cols>
    <col min="1" max="1" width="6.75" customWidth="1"/>
    <col min="2" max="2" width="12.625" customWidth="1"/>
    <col min="4" max="4" width="13.375" customWidth="1"/>
    <col min="5" max="5" width="12.875" customWidth="1"/>
    <col min="6" max="6" width="7.125" customWidth="1"/>
    <col min="7" max="7" width="8.625" customWidth="1"/>
    <col min="8" max="9" width="12.625" customWidth="1"/>
    <col min="11" max="11" width="5.25" customWidth="1"/>
    <col min="12" max="12" width="5.5" customWidth="1"/>
    <col min="14" max="14" width="3.625" customWidth="1"/>
    <col min="15" max="15" width="12.75" customWidth="1"/>
    <col min="16" max="18" width="4.625" customWidth="1"/>
  </cols>
  <sheetData>
    <row r="1" spans="1:19" ht="21" x14ac:dyDescent="0.15">
      <c r="A1" s="3" t="s">
        <v>93</v>
      </c>
    </row>
    <row r="2" spans="1:19" x14ac:dyDescent="0.15">
      <c r="O2" s="17" t="s">
        <v>94</v>
      </c>
    </row>
    <row r="3" spans="1:19" x14ac:dyDescent="0.15">
      <c r="A3" s="7" t="s">
        <v>95</v>
      </c>
      <c r="B3" s="7" t="s">
        <v>96</v>
      </c>
      <c r="C3" s="7" t="s">
        <v>2</v>
      </c>
      <c r="D3" s="7" t="s">
        <v>3</v>
      </c>
      <c r="E3" s="7" t="s">
        <v>4</v>
      </c>
      <c r="F3" s="7" t="s">
        <v>97</v>
      </c>
      <c r="G3" s="7" t="s">
        <v>98</v>
      </c>
      <c r="H3" s="7" t="s">
        <v>99</v>
      </c>
      <c r="I3" s="7" t="s">
        <v>100</v>
      </c>
      <c r="J3" s="7" t="s">
        <v>101</v>
      </c>
      <c r="K3" s="7" t="s">
        <v>102</v>
      </c>
      <c r="L3" s="7" t="s">
        <v>103</v>
      </c>
      <c r="M3" s="7" t="s">
        <v>104</v>
      </c>
      <c r="O3" s="15" t="s">
        <v>96</v>
      </c>
      <c r="P3" s="14">
        <v>0</v>
      </c>
      <c r="Q3" s="14">
        <v>10</v>
      </c>
      <c r="R3" s="14">
        <v>20</v>
      </c>
      <c r="S3" t="s">
        <v>105</v>
      </c>
    </row>
    <row r="4" spans="1:19" x14ac:dyDescent="0.15">
      <c r="A4" s="1">
        <v>1</v>
      </c>
      <c r="B4" s="2">
        <v>42917</v>
      </c>
      <c r="C4" s="1">
        <v>301</v>
      </c>
      <c r="D4" s="1" t="str">
        <f>VLOOKUP(C4,車種一覧!$A$4:$F$46,2,FALSE)</f>
        <v>8610スポーツ</v>
      </c>
      <c r="E4" s="1" t="str">
        <f>VLOOKUP(C4,車種一覧!$A$4:$F$46,3,FALSE)</f>
        <v>スポーツ</v>
      </c>
      <c r="F4" s="1" t="str">
        <f>VLOOKUP(C4,車種一覧!$A$4:$F$46,4,FALSE)</f>
        <v>SP1</v>
      </c>
      <c r="G4" s="8">
        <f>VLOOKUP(C4,車種一覧!$A$4:$F$46,5,FALSE)</f>
        <v>11000</v>
      </c>
      <c r="H4" s="2">
        <v>42945</v>
      </c>
      <c r="I4" s="2">
        <v>42946</v>
      </c>
      <c r="J4" s="12">
        <v>0.35416666666666669</v>
      </c>
      <c r="K4" s="1">
        <f>I4-H4+1</f>
        <v>2</v>
      </c>
      <c r="L4" s="13"/>
      <c r="M4" s="8">
        <f>G4*K4*(1-L4)</f>
        <v>22000</v>
      </c>
      <c r="O4" s="15" t="s">
        <v>106</v>
      </c>
      <c r="P4" s="16">
        <v>0</v>
      </c>
      <c r="Q4" s="16">
        <v>0.05</v>
      </c>
      <c r="R4" s="16">
        <v>0.1</v>
      </c>
    </row>
    <row r="5" spans="1:19" x14ac:dyDescent="0.15">
      <c r="A5" s="1">
        <v>2</v>
      </c>
      <c r="B5" s="2">
        <v>42917</v>
      </c>
      <c r="C5" s="1">
        <v>208</v>
      </c>
      <c r="D5" s="1" t="str">
        <f>VLOOKUP(C5,車種一覧!$A$4:$F$46,2,FALSE)</f>
        <v>SOO</v>
      </c>
      <c r="E5" s="1" t="str">
        <f>VLOOKUP(C5,車種一覧!$A$4:$F$46,3,FALSE)</f>
        <v>ハイブリッド</v>
      </c>
      <c r="F5" s="1" t="str">
        <f>VLOOKUP(C5,車種一覧!$A$4:$F$46,4,FALSE)</f>
        <v>HV3</v>
      </c>
      <c r="G5" s="8">
        <f>VLOOKUP(C5,車種一覧!$A$4:$F$46,5,FALSE)</f>
        <v>11800</v>
      </c>
      <c r="H5" s="2">
        <v>42943</v>
      </c>
      <c r="I5" s="2">
        <v>42943</v>
      </c>
      <c r="J5" s="12">
        <v>0.72916666666666663</v>
      </c>
      <c r="K5" s="1">
        <f t="shared" ref="K5:K35" si="0">I5-H5+1</f>
        <v>1</v>
      </c>
      <c r="L5" s="13"/>
      <c r="M5" s="8">
        <f t="shared" ref="M5:M35" si="1">G5*K5*(1-L5)</f>
        <v>11800</v>
      </c>
    </row>
    <row r="6" spans="1:19" x14ac:dyDescent="0.15">
      <c r="A6" s="1">
        <v>3</v>
      </c>
      <c r="B6" s="2">
        <v>42917</v>
      </c>
      <c r="C6" s="1">
        <v>602</v>
      </c>
      <c r="D6" s="1" t="str">
        <f>VLOOKUP(C6,車種一覧!$A$4:$F$46,2,FALSE)</f>
        <v>ベンベルク</v>
      </c>
      <c r="E6" s="1" t="str">
        <f>VLOOKUP(C6,車種一覧!$A$4:$F$46,3,FALSE)</f>
        <v>輸入車</v>
      </c>
      <c r="F6" s="1" t="str">
        <f>VLOOKUP(C6,車種一覧!$A$4:$F$46,4,FALSE)</f>
        <v>G1</v>
      </c>
      <c r="G6" s="8">
        <f>VLOOKUP(C6,車種一覧!$A$4:$F$46,5,FALSE)</f>
        <v>20000</v>
      </c>
      <c r="H6" s="2">
        <v>42943</v>
      </c>
      <c r="I6" s="2">
        <v>42946</v>
      </c>
      <c r="J6" s="12">
        <v>0.33333333333333331</v>
      </c>
      <c r="K6" s="1">
        <f t="shared" si="0"/>
        <v>4</v>
      </c>
      <c r="L6" s="13"/>
      <c r="M6" s="8">
        <f t="shared" si="1"/>
        <v>80000</v>
      </c>
    </row>
    <row r="7" spans="1:19" x14ac:dyDescent="0.15">
      <c r="A7" s="1">
        <v>4</v>
      </c>
      <c r="B7" s="2">
        <v>42917</v>
      </c>
      <c r="C7" s="1">
        <v>201</v>
      </c>
      <c r="D7" s="1" t="str">
        <f>VLOOKUP(C7,車種一覧!$A$4:$F$46,2,FALSE)</f>
        <v>タクカ</v>
      </c>
      <c r="E7" s="1" t="str">
        <f>VLOOKUP(C7,車種一覧!$A$4:$F$46,3,FALSE)</f>
        <v>ハイブリッド</v>
      </c>
      <c r="F7" s="1" t="str">
        <f>VLOOKUP(C7,車種一覧!$A$4:$F$46,4,FALSE)</f>
        <v>HV1</v>
      </c>
      <c r="G7" s="8">
        <f>VLOOKUP(C7,車種一覧!$A$4:$F$46,5,FALSE)</f>
        <v>6500</v>
      </c>
      <c r="H7" s="2">
        <v>42925</v>
      </c>
      <c r="I7" s="2">
        <v>42928</v>
      </c>
      <c r="J7" s="12">
        <v>0.375</v>
      </c>
      <c r="K7" s="1">
        <f t="shared" si="0"/>
        <v>4</v>
      </c>
      <c r="L7" s="13"/>
      <c r="M7" s="8">
        <f t="shared" si="1"/>
        <v>26000</v>
      </c>
    </row>
    <row r="8" spans="1:19" x14ac:dyDescent="0.15">
      <c r="A8" s="1">
        <v>5</v>
      </c>
      <c r="B8" s="2">
        <v>42918</v>
      </c>
      <c r="C8" s="1">
        <v>103</v>
      </c>
      <c r="D8" s="1" t="str">
        <f>VLOOKUP(C8,車種一覧!$A$4:$F$46,2,FALSE)</f>
        <v>ベルト</v>
      </c>
      <c r="E8" s="1" t="str">
        <f>VLOOKUP(C8,車種一覧!$A$4:$F$46,3,FALSE)</f>
        <v>乗用車</v>
      </c>
      <c r="F8" s="1" t="str">
        <f>VLOOKUP(C8,車種一覧!$A$4:$F$46,4,FALSE)</f>
        <v>P1</v>
      </c>
      <c r="G8" s="8">
        <f>VLOOKUP(C8,車種一覧!$A$4:$F$46,5,FALSE)</f>
        <v>5400</v>
      </c>
      <c r="H8" s="2">
        <v>42936</v>
      </c>
      <c r="I8" s="2">
        <v>42937</v>
      </c>
      <c r="J8" s="12">
        <v>0.375</v>
      </c>
      <c r="K8" s="1">
        <f t="shared" si="0"/>
        <v>2</v>
      </c>
      <c r="L8" s="13"/>
      <c r="M8" s="8">
        <f t="shared" si="1"/>
        <v>10800</v>
      </c>
    </row>
    <row r="9" spans="1:19" x14ac:dyDescent="0.15">
      <c r="A9" s="1">
        <v>6</v>
      </c>
      <c r="B9" s="2">
        <v>42918</v>
      </c>
      <c r="C9" s="1">
        <v>215</v>
      </c>
      <c r="D9" s="1" t="str">
        <f>VLOOKUP(C9,車種一覧!$A$4:$F$46,2,FALSE)</f>
        <v>ギストマ</v>
      </c>
      <c r="E9" s="1" t="str">
        <f>VLOOKUP(C9,車種一覧!$A$4:$F$46,3,FALSE)</f>
        <v>ハイブリッド</v>
      </c>
      <c r="F9" s="1" t="str">
        <f>VLOOKUP(C9,車種一覧!$A$4:$F$46,4,FALSE)</f>
        <v>HW3</v>
      </c>
      <c r="G9" s="8">
        <f>VLOOKUP(C9,車種一覧!$A$4:$F$46,5,FALSE)</f>
        <v>16800</v>
      </c>
      <c r="H9" s="2">
        <v>42936</v>
      </c>
      <c r="I9" s="2">
        <v>42940</v>
      </c>
      <c r="J9" s="12">
        <v>0.35416666666666669</v>
      </c>
      <c r="K9" s="1">
        <f t="shared" si="0"/>
        <v>5</v>
      </c>
      <c r="L9" s="13"/>
      <c r="M9" s="8">
        <f t="shared" si="1"/>
        <v>84000</v>
      </c>
    </row>
    <row r="10" spans="1:19" x14ac:dyDescent="0.15">
      <c r="A10" s="1">
        <v>7</v>
      </c>
      <c r="B10" s="2">
        <v>42918</v>
      </c>
      <c r="C10" s="1">
        <v>203</v>
      </c>
      <c r="D10" s="1" t="str">
        <f>VLOOKUP(C10,車種一覧!$A$4:$F$46,2,FALSE)</f>
        <v>プリチー1.5</v>
      </c>
      <c r="E10" s="1" t="str">
        <f>VLOOKUP(C10,車種一覧!$A$4:$F$46,3,FALSE)</f>
        <v>ハイブリッド</v>
      </c>
      <c r="F10" s="1" t="str">
        <f>VLOOKUP(C10,車種一覧!$A$4:$F$46,4,FALSE)</f>
        <v>HV1</v>
      </c>
      <c r="G10" s="8">
        <f>VLOOKUP(C10,車種一覧!$A$4:$F$46,5,FALSE)</f>
        <v>6500</v>
      </c>
      <c r="H10" s="2">
        <v>42922</v>
      </c>
      <c r="I10" s="2">
        <v>42925</v>
      </c>
      <c r="J10" s="12">
        <v>0.41666666666666669</v>
      </c>
      <c r="K10" s="1">
        <f t="shared" si="0"/>
        <v>4</v>
      </c>
      <c r="L10" s="13"/>
      <c r="M10" s="8">
        <f t="shared" si="1"/>
        <v>26000</v>
      </c>
    </row>
    <row r="11" spans="1:19" x14ac:dyDescent="0.15">
      <c r="A11" s="1">
        <v>8</v>
      </c>
      <c r="B11" s="2">
        <v>42919</v>
      </c>
      <c r="C11" s="1">
        <v>208</v>
      </c>
      <c r="D11" s="1" t="str">
        <f>VLOOKUP(C11,車種一覧!$A$4:$F$46,2,FALSE)</f>
        <v>SOO</v>
      </c>
      <c r="E11" s="1" t="str">
        <f>VLOOKUP(C11,車種一覧!$A$4:$F$46,3,FALSE)</f>
        <v>ハイブリッド</v>
      </c>
      <c r="F11" s="1" t="str">
        <f>VLOOKUP(C11,車種一覧!$A$4:$F$46,4,FALSE)</f>
        <v>HV3</v>
      </c>
      <c r="G11" s="8">
        <f>VLOOKUP(C11,車種一覧!$A$4:$F$46,5,FALSE)</f>
        <v>11800</v>
      </c>
      <c r="H11" s="2">
        <v>42924</v>
      </c>
      <c r="I11" s="2">
        <v>42924</v>
      </c>
      <c r="J11" s="12">
        <v>0.4375</v>
      </c>
      <c r="K11" s="1">
        <f t="shared" si="0"/>
        <v>1</v>
      </c>
      <c r="L11" s="13"/>
      <c r="M11" s="8">
        <f t="shared" si="1"/>
        <v>11800</v>
      </c>
    </row>
    <row r="12" spans="1:19" x14ac:dyDescent="0.15">
      <c r="A12" s="1">
        <v>9</v>
      </c>
      <c r="B12" s="2">
        <v>42920</v>
      </c>
      <c r="C12" s="1">
        <v>211</v>
      </c>
      <c r="D12" s="1" t="str">
        <f>VLOOKUP(C12,車種一覧!$A$4:$F$46,2,FALSE)</f>
        <v>アスリート</v>
      </c>
      <c r="E12" s="1" t="str">
        <f>VLOOKUP(C12,車種一覧!$A$4:$F$46,3,FALSE)</f>
        <v>ハイブリッド</v>
      </c>
      <c r="F12" s="1" t="str">
        <f>VLOOKUP(C12,車種一覧!$A$4:$F$46,4,FALSE)</f>
        <v>HV4</v>
      </c>
      <c r="G12" s="8">
        <f>VLOOKUP(C12,車種一覧!$A$4:$F$46,5,FALSE)</f>
        <v>18400</v>
      </c>
      <c r="H12" s="2">
        <v>42942</v>
      </c>
      <c r="I12" s="2">
        <v>42942</v>
      </c>
      <c r="J12" s="12">
        <v>0.35416666666666669</v>
      </c>
      <c r="K12" s="1">
        <f t="shared" si="0"/>
        <v>1</v>
      </c>
      <c r="L12" s="13"/>
      <c r="M12" s="8">
        <f t="shared" si="1"/>
        <v>18400</v>
      </c>
    </row>
    <row r="13" spans="1:19" x14ac:dyDescent="0.15">
      <c r="A13" s="1">
        <v>10</v>
      </c>
      <c r="B13" s="2">
        <v>42921</v>
      </c>
      <c r="C13" s="1">
        <v>601</v>
      </c>
      <c r="D13" s="1" t="str">
        <f>VLOOKUP(C13,車種一覧!$A$4:$F$46,2,FALSE)</f>
        <v>オハマー</v>
      </c>
      <c r="E13" s="1" t="str">
        <f>VLOOKUP(C13,車種一覧!$A$4:$F$46,3,FALSE)</f>
        <v>輸入車</v>
      </c>
      <c r="F13" s="1" t="str">
        <f>VLOOKUP(C13,車種一覧!$A$4:$F$46,4,FALSE)</f>
        <v>G1</v>
      </c>
      <c r="G13" s="8">
        <f>VLOOKUP(C13,車種一覧!$A$4:$F$46,5,FALSE)</f>
        <v>19000</v>
      </c>
      <c r="H13" s="2">
        <v>42921</v>
      </c>
      <c r="I13" s="2">
        <v>42922</v>
      </c>
      <c r="J13" s="12">
        <v>0.35416666666666669</v>
      </c>
      <c r="K13" s="1">
        <f t="shared" si="0"/>
        <v>2</v>
      </c>
      <c r="L13" s="13"/>
      <c r="M13" s="8">
        <f t="shared" si="1"/>
        <v>38000</v>
      </c>
    </row>
    <row r="14" spans="1:19" x14ac:dyDescent="0.15">
      <c r="A14" s="1">
        <v>11</v>
      </c>
      <c r="B14" s="2">
        <v>42921</v>
      </c>
      <c r="C14" s="1">
        <v>202</v>
      </c>
      <c r="D14" s="1" t="str">
        <f>VLOOKUP(C14,車種一覧!$A$4:$F$46,2,FALSE)</f>
        <v>アクシコ</v>
      </c>
      <c r="E14" s="1" t="str">
        <f>VLOOKUP(C14,車種一覧!$A$4:$F$46,3,FALSE)</f>
        <v>ハイブリッド</v>
      </c>
      <c r="F14" s="1" t="str">
        <f>VLOOKUP(C14,車種一覧!$A$4:$F$46,4,FALSE)</f>
        <v>HV1</v>
      </c>
      <c r="G14" s="8">
        <f>VLOOKUP(C14,車種一覧!$A$4:$F$46,5,FALSE)</f>
        <v>6800</v>
      </c>
      <c r="H14" s="2">
        <v>42933</v>
      </c>
      <c r="I14" s="2">
        <v>42934</v>
      </c>
      <c r="J14" s="12">
        <v>0.45833333333333331</v>
      </c>
      <c r="K14" s="1">
        <f t="shared" si="0"/>
        <v>2</v>
      </c>
      <c r="L14" s="13"/>
      <c r="M14" s="8">
        <f t="shared" si="1"/>
        <v>13600</v>
      </c>
    </row>
    <row r="15" spans="1:19" x14ac:dyDescent="0.15">
      <c r="A15" s="1">
        <v>12</v>
      </c>
      <c r="B15" s="2">
        <v>42922</v>
      </c>
      <c r="C15" s="1">
        <v>604</v>
      </c>
      <c r="D15" s="1" t="str">
        <f>VLOOKUP(C15,車種一覧!$A$4:$F$46,2,FALSE)</f>
        <v>オーエン</v>
      </c>
      <c r="E15" s="1" t="str">
        <f>VLOOKUP(C15,車種一覧!$A$4:$F$46,3,FALSE)</f>
        <v>輸入車</v>
      </c>
      <c r="F15" s="1" t="str">
        <f>VLOOKUP(C15,車種一覧!$A$4:$F$46,4,FALSE)</f>
        <v>G2</v>
      </c>
      <c r="G15" s="8">
        <f>VLOOKUP(C15,車種一覧!$A$4:$F$46,5,FALSE)</f>
        <v>23000</v>
      </c>
      <c r="H15" s="2">
        <v>42931</v>
      </c>
      <c r="I15" s="2">
        <v>42931</v>
      </c>
      <c r="J15" s="12">
        <v>0.45833333333333331</v>
      </c>
      <c r="K15" s="1">
        <f t="shared" si="0"/>
        <v>1</v>
      </c>
      <c r="L15" s="13"/>
      <c r="M15" s="8">
        <f t="shared" si="1"/>
        <v>23000</v>
      </c>
    </row>
    <row r="16" spans="1:19" x14ac:dyDescent="0.15">
      <c r="A16" s="1">
        <v>13</v>
      </c>
      <c r="B16" s="2">
        <v>42923</v>
      </c>
      <c r="C16" s="1">
        <v>208</v>
      </c>
      <c r="D16" s="1" t="str">
        <f>VLOOKUP(C16,車種一覧!$A$4:$F$46,2,FALSE)</f>
        <v>SOO</v>
      </c>
      <c r="E16" s="1" t="str">
        <f>VLOOKUP(C16,車種一覧!$A$4:$F$46,3,FALSE)</f>
        <v>ハイブリッド</v>
      </c>
      <c r="F16" s="1" t="str">
        <f>VLOOKUP(C16,車種一覧!$A$4:$F$46,4,FALSE)</f>
        <v>HV3</v>
      </c>
      <c r="G16" s="8">
        <f>VLOOKUP(C16,車種一覧!$A$4:$F$46,5,FALSE)</f>
        <v>11800</v>
      </c>
      <c r="H16" s="2">
        <v>42939</v>
      </c>
      <c r="I16" s="2">
        <v>42939</v>
      </c>
      <c r="J16" s="12">
        <v>0.45833333333333331</v>
      </c>
      <c r="K16" s="1">
        <f t="shared" si="0"/>
        <v>1</v>
      </c>
      <c r="L16" s="13"/>
      <c r="M16" s="8">
        <f t="shared" si="1"/>
        <v>11800</v>
      </c>
    </row>
    <row r="17" spans="1:13" x14ac:dyDescent="0.15">
      <c r="A17" s="1">
        <v>14</v>
      </c>
      <c r="B17" s="2">
        <v>42924</v>
      </c>
      <c r="C17" s="1">
        <v>216</v>
      </c>
      <c r="D17" s="1" t="str">
        <f>VLOOKUP(C17,車種一覧!$A$4:$F$46,2,FALSE)</f>
        <v>マルファト</v>
      </c>
      <c r="E17" s="1" t="str">
        <f>VLOOKUP(C17,車種一覧!$A$4:$F$46,3,FALSE)</f>
        <v>ハイブリッド</v>
      </c>
      <c r="F17" s="1" t="str">
        <f>VLOOKUP(C17,車種一覧!$A$4:$F$46,4,FALSE)</f>
        <v>HW3</v>
      </c>
      <c r="G17" s="8">
        <f>VLOOKUP(C17,車種一覧!$A$4:$F$46,5,FALSE)</f>
        <v>16800</v>
      </c>
      <c r="H17" s="2">
        <v>42929</v>
      </c>
      <c r="I17" s="2">
        <v>42931</v>
      </c>
      <c r="J17" s="12">
        <v>0.375</v>
      </c>
      <c r="K17" s="1">
        <f t="shared" si="0"/>
        <v>3</v>
      </c>
      <c r="L17" s="13"/>
      <c r="M17" s="8">
        <f t="shared" si="1"/>
        <v>50400</v>
      </c>
    </row>
    <row r="18" spans="1:13" x14ac:dyDescent="0.15">
      <c r="A18" s="1">
        <v>15</v>
      </c>
      <c r="B18" s="2">
        <v>42925</v>
      </c>
      <c r="C18" s="1">
        <v>501</v>
      </c>
      <c r="D18" s="1" t="str">
        <f>VLOOKUP(C18,車種一覧!$A$4:$F$46,2,FALSE)</f>
        <v>VRV</v>
      </c>
      <c r="E18" s="1" t="str">
        <f>VLOOKUP(C18,車種一覧!$A$4:$F$46,3,FALSE)</f>
        <v>RV</v>
      </c>
      <c r="F18" s="1" t="str">
        <f>VLOOKUP(C18,車種一覧!$A$4:$F$46,4,FALSE)</f>
        <v>RV1</v>
      </c>
      <c r="G18" s="8">
        <f>VLOOKUP(C18,車種一覧!$A$4:$F$46,5,FALSE)</f>
        <v>8800</v>
      </c>
      <c r="H18" s="2">
        <v>42946</v>
      </c>
      <c r="I18" s="2">
        <v>42949</v>
      </c>
      <c r="J18" s="12">
        <v>0.5</v>
      </c>
      <c r="K18" s="1">
        <f t="shared" si="0"/>
        <v>4</v>
      </c>
      <c r="L18" s="13"/>
      <c r="M18" s="8">
        <f t="shared" si="1"/>
        <v>35200</v>
      </c>
    </row>
    <row r="19" spans="1:13" x14ac:dyDescent="0.15">
      <c r="A19" s="1">
        <v>16</v>
      </c>
      <c r="B19" s="2">
        <v>42926</v>
      </c>
      <c r="C19" s="1">
        <v>605</v>
      </c>
      <c r="D19" s="1" t="str">
        <f>VLOOKUP(C19,車種一覧!$A$4:$F$46,2,FALSE)</f>
        <v>レックウ</v>
      </c>
      <c r="E19" s="1" t="str">
        <f>VLOOKUP(C19,車種一覧!$A$4:$F$46,3,FALSE)</f>
        <v>輸入車</v>
      </c>
      <c r="F19" s="1" t="str">
        <f>VLOOKUP(C19,車種一覧!$A$4:$F$46,4,FALSE)</f>
        <v>G2</v>
      </c>
      <c r="G19" s="8">
        <f>VLOOKUP(C19,車種一覧!$A$4:$F$46,5,FALSE)</f>
        <v>25000</v>
      </c>
      <c r="H19" s="2">
        <v>42943</v>
      </c>
      <c r="I19" s="2">
        <v>42946</v>
      </c>
      <c r="J19" s="12">
        <v>0.375</v>
      </c>
      <c r="K19" s="1">
        <f t="shared" si="0"/>
        <v>4</v>
      </c>
      <c r="L19" s="13"/>
      <c r="M19" s="8">
        <f t="shared" si="1"/>
        <v>100000</v>
      </c>
    </row>
    <row r="20" spans="1:13" x14ac:dyDescent="0.15">
      <c r="A20" s="1">
        <v>17</v>
      </c>
      <c r="B20" s="2">
        <v>42926</v>
      </c>
      <c r="C20" s="1">
        <v>210</v>
      </c>
      <c r="D20" s="1" t="str">
        <f>VLOOKUP(C20,車種一覧!$A$4:$F$46,2,FALSE)</f>
        <v>ブラウト</v>
      </c>
      <c r="E20" s="1" t="str">
        <f>VLOOKUP(C20,車種一覧!$A$4:$F$46,3,FALSE)</f>
        <v>ハイブリッド</v>
      </c>
      <c r="F20" s="1" t="str">
        <f>VLOOKUP(C20,車種一覧!$A$4:$F$46,4,FALSE)</f>
        <v>HV4</v>
      </c>
      <c r="G20" s="8">
        <f>VLOOKUP(C20,車種一覧!$A$4:$F$46,5,FALSE)</f>
        <v>18400</v>
      </c>
      <c r="H20" s="2">
        <v>42930</v>
      </c>
      <c r="I20" s="2">
        <v>42930</v>
      </c>
      <c r="J20" s="12">
        <v>0.79166666666666663</v>
      </c>
      <c r="K20" s="1">
        <f t="shared" si="0"/>
        <v>1</v>
      </c>
      <c r="L20" s="13"/>
      <c r="M20" s="8">
        <f t="shared" si="1"/>
        <v>18400</v>
      </c>
    </row>
    <row r="21" spans="1:13" x14ac:dyDescent="0.15">
      <c r="A21" s="1">
        <v>18</v>
      </c>
      <c r="B21" s="2">
        <v>42927</v>
      </c>
      <c r="C21" s="1">
        <v>208</v>
      </c>
      <c r="D21" s="1" t="str">
        <f>VLOOKUP(C21,車種一覧!$A$4:$F$46,2,FALSE)</f>
        <v>SOO</v>
      </c>
      <c r="E21" s="1" t="str">
        <f>VLOOKUP(C21,車種一覧!$A$4:$F$46,3,FALSE)</f>
        <v>ハイブリッド</v>
      </c>
      <c r="F21" s="1" t="str">
        <f>VLOOKUP(C21,車種一覧!$A$4:$F$46,4,FALSE)</f>
        <v>HV3</v>
      </c>
      <c r="G21" s="8">
        <f>VLOOKUP(C21,車種一覧!$A$4:$F$46,5,FALSE)</f>
        <v>11800</v>
      </c>
      <c r="H21" s="2">
        <v>42951</v>
      </c>
      <c r="I21" s="2">
        <v>42953</v>
      </c>
      <c r="J21" s="12">
        <v>0.4375</v>
      </c>
      <c r="K21" s="1">
        <f t="shared" si="0"/>
        <v>3</v>
      </c>
      <c r="L21" s="13"/>
      <c r="M21" s="8">
        <f t="shared" si="1"/>
        <v>35400</v>
      </c>
    </row>
    <row r="22" spans="1:13" x14ac:dyDescent="0.15">
      <c r="A22" s="1">
        <v>19</v>
      </c>
      <c r="B22" s="2">
        <v>42927</v>
      </c>
      <c r="C22" s="1">
        <v>105</v>
      </c>
      <c r="D22" s="1" t="str">
        <f>VLOOKUP(C22,車種一覧!$A$4:$F$46,2,FALSE)</f>
        <v>シエイサ</v>
      </c>
      <c r="E22" s="1" t="str">
        <f>VLOOKUP(C22,車種一覧!$A$4:$F$46,3,FALSE)</f>
        <v>乗用車</v>
      </c>
      <c r="F22" s="1" t="str">
        <f>VLOOKUP(C22,車種一覧!$A$4:$F$46,4,FALSE)</f>
        <v>P2</v>
      </c>
      <c r="G22" s="8">
        <f>VLOOKUP(C22,車種一覧!$A$4:$F$46,5,FALSE)</f>
        <v>6500</v>
      </c>
      <c r="H22" s="2">
        <v>42939</v>
      </c>
      <c r="I22" s="2">
        <v>42940</v>
      </c>
      <c r="J22" s="12">
        <v>0.33333333333333331</v>
      </c>
      <c r="K22" s="1">
        <f t="shared" si="0"/>
        <v>2</v>
      </c>
      <c r="L22" s="13"/>
      <c r="M22" s="8">
        <f t="shared" si="1"/>
        <v>13000</v>
      </c>
    </row>
    <row r="23" spans="1:13" x14ac:dyDescent="0.15">
      <c r="A23" s="1">
        <v>20</v>
      </c>
      <c r="B23" s="2">
        <v>42928</v>
      </c>
      <c r="C23" s="1">
        <v>102</v>
      </c>
      <c r="D23" s="1" t="str">
        <f>VLOOKUP(C23,車種一覧!$A$4:$F$46,2,FALSE)</f>
        <v>パッチ</v>
      </c>
      <c r="E23" s="1" t="str">
        <f>VLOOKUP(C23,車種一覧!$A$4:$F$46,3,FALSE)</f>
        <v>乗用車</v>
      </c>
      <c r="F23" s="1" t="str">
        <f>VLOOKUP(C23,車種一覧!$A$4:$F$46,4,FALSE)</f>
        <v>P1</v>
      </c>
      <c r="G23" s="8">
        <f>VLOOKUP(C23,車種一覧!$A$4:$F$46,5,FALSE)</f>
        <v>5400</v>
      </c>
      <c r="H23" s="2">
        <v>42942</v>
      </c>
      <c r="I23" s="2">
        <v>42943</v>
      </c>
      <c r="J23" s="12">
        <v>0.33333333333333331</v>
      </c>
      <c r="K23" s="1">
        <f t="shared" si="0"/>
        <v>2</v>
      </c>
      <c r="L23" s="13"/>
      <c r="M23" s="8">
        <f t="shared" si="1"/>
        <v>10800</v>
      </c>
    </row>
    <row r="24" spans="1:13" x14ac:dyDescent="0.15">
      <c r="A24" s="1">
        <v>21</v>
      </c>
      <c r="B24" s="2">
        <v>42928</v>
      </c>
      <c r="C24" s="1">
        <v>217</v>
      </c>
      <c r="D24" s="1" t="str">
        <f>VLOOKUP(C24,車種一覧!$A$4:$F$46,2,FALSE)</f>
        <v>ファイアー</v>
      </c>
      <c r="E24" s="1" t="str">
        <f>VLOOKUP(C24,車種一覧!$A$4:$F$46,3,FALSE)</f>
        <v>ハイブリッド</v>
      </c>
      <c r="F24" s="1" t="str">
        <f>VLOOKUP(C24,車種一覧!$A$4:$F$46,4,FALSE)</f>
        <v>HW3</v>
      </c>
      <c r="G24" s="8">
        <f>VLOOKUP(C24,車種一覧!$A$4:$F$46,5,FALSE)</f>
        <v>16800</v>
      </c>
      <c r="H24" s="2">
        <v>42946</v>
      </c>
      <c r="I24" s="2">
        <v>42949</v>
      </c>
      <c r="J24" s="12">
        <v>0.33333333333333331</v>
      </c>
      <c r="K24" s="1">
        <f t="shared" si="0"/>
        <v>4</v>
      </c>
      <c r="L24" s="13"/>
      <c r="M24" s="8">
        <f t="shared" si="1"/>
        <v>67200</v>
      </c>
    </row>
    <row r="25" spans="1:13" x14ac:dyDescent="0.15">
      <c r="A25" s="1">
        <v>22</v>
      </c>
      <c r="B25" s="2">
        <v>42929</v>
      </c>
      <c r="C25" s="1">
        <v>208</v>
      </c>
      <c r="D25" s="1" t="str">
        <f>VLOOKUP(C25,車種一覧!$A$4:$F$46,2,FALSE)</f>
        <v>SOO</v>
      </c>
      <c r="E25" s="1" t="str">
        <f>VLOOKUP(C25,車種一覧!$A$4:$F$46,3,FALSE)</f>
        <v>ハイブリッド</v>
      </c>
      <c r="F25" s="1" t="str">
        <f>VLOOKUP(C25,車種一覧!$A$4:$F$46,4,FALSE)</f>
        <v>HV3</v>
      </c>
      <c r="G25" s="8">
        <f>VLOOKUP(C25,車種一覧!$A$4:$F$46,5,FALSE)</f>
        <v>11800</v>
      </c>
      <c r="H25" s="2">
        <v>42956</v>
      </c>
      <c r="I25" s="2">
        <v>42958</v>
      </c>
      <c r="J25" s="12">
        <v>0.4375</v>
      </c>
      <c r="K25" s="1">
        <f t="shared" si="0"/>
        <v>3</v>
      </c>
      <c r="L25" s="13"/>
      <c r="M25" s="8">
        <f t="shared" si="1"/>
        <v>35400</v>
      </c>
    </row>
    <row r="26" spans="1:13" x14ac:dyDescent="0.15">
      <c r="A26" s="1">
        <v>23</v>
      </c>
      <c r="B26" s="2">
        <v>42930</v>
      </c>
      <c r="C26" s="1">
        <v>501</v>
      </c>
      <c r="D26" s="1" t="str">
        <f>VLOOKUP(C26,車種一覧!$A$4:$F$46,2,FALSE)</f>
        <v>VRV</v>
      </c>
      <c r="E26" s="1" t="str">
        <f>VLOOKUP(C26,車種一覧!$A$4:$F$46,3,FALSE)</f>
        <v>RV</v>
      </c>
      <c r="F26" s="1" t="str">
        <f>VLOOKUP(C26,車種一覧!$A$4:$F$46,4,FALSE)</f>
        <v>RV1</v>
      </c>
      <c r="G26" s="8">
        <f>VLOOKUP(C26,車種一覧!$A$4:$F$46,5,FALSE)</f>
        <v>8800</v>
      </c>
      <c r="H26" s="2">
        <v>42946</v>
      </c>
      <c r="I26" s="2">
        <v>42949</v>
      </c>
      <c r="J26" s="12">
        <v>0.54166666666666663</v>
      </c>
      <c r="K26" s="1">
        <f t="shared" si="0"/>
        <v>4</v>
      </c>
      <c r="L26" s="13"/>
      <c r="M26" s="8">
        <f t="shared" si="1"/>
        <v>35200</v>
      </c>
    </row>
    <row r="27" spans="1:13" x14ac:dyDescent="0.15">
      <c r="A27" s="1">
        <v>24</v>
      </c>
      <c r="B27" s="2">
        <v>42931</v>
      </c>
      <c r="C27" s="1">
        <v>209</v>
      </c>
      <c r="D27" s="1" t="str">
        <f>VLOOKUP(C27,車種一覧!$A$4:$F$46,2,FALSE)</f>
        <v>アムオHV</v>
      </c>
      <c r="E27" s="1" t="str">
        <f>VLOOKUP(C27,車種一覧!$A$4:$F$46,3,FALSE)</f>
        <v>ハイブリッド</v>
      </c>
      <c r="F27" s="1" t="str">
        <f>VLOOKUP(C27,車種一覧!$A$4:$F$46,4,FALSE)</f>
        <v>HV3</v>
      </c>
      <c r="G27" s="8">
        <f>VLOOKUP(C27,車種一覧!$A$4:$F$46,5,FALSE)</f>
        <v>11800</v>
      </c>
      <c r="H27" s="2">
        <v>42956</v>
      </c>
      <c r="I27" s="2">
        <v>42958</v>
      </c>
      <c r="J27" s="12">
        <v>0.375</v>
      </c>
      <c r="K27" s="1">
        <f t="shared" si="0"/>
        <v>3</v>
      </c>
      <c r="L27" s="13"/>
      <c r="M27" s="8">
        <f t="shared" si="1"/>
        <v>35400</v>
      </c>
    </row>
    <row r="28" spans="1:13" x14ac:dyDescent="0.15">
      <c r="A28" s="1">
        <v>25</v>
      </c>
      <c r="B28" s="2">
        <v>42931</v>
      </c>
      <c r="C28" s="1">
        <v>210</v>
      </c>
      <c r="D28" s="1" t="str">
        <f>VLOOKUP(C28,車種一覧!$A$4:$F$46,2,FALSE)</f>
        <v>ブラウト</v>
      </c>
      <c r="E28" s="1" t="str">
        <f>VLOOKUP(C28,車種一覧!$A$4:$F$46,3,FALSE)</f>
        <v>ハイブリッド</v>
      </c>
      <c r="F28" s="1" t="str">
        <f>VLOOKUP(C28,車種一覧!$A$4:$F$46,4,FALSE)</f>
        <v>HV4</v>
      </c>
      <c r="G28" s="8">
        <f>VLOOKUP(C28,車種一覧!$A$4:$F$46,5,FALSE)</f>
        <v>18400</v>
      </c>
      <c r="H28" s="2">
        <v>42958</v>
      </c>
      <c r="I28" s="2">
        <v>42959</v>
      </c>
      <c r="J28" s="12">
        <v>0.45833333333333331</v>
      </c>
      <c r="K28" s="1">
        <f t="shared" si="0"/>
        <v>2</v>
      </c>
      <c r="L28" s="13"/>
      <c r="M28" s="8">
        <f t="shared" si="1"/>
        <v>36800</v>
      </c>
    </row>
    <row r="29" spans="1:13" x14ac:dyDescent="0.15">
      <c r="A29" s="1">
        <v>26</v>
      </c>
      <c r="B29" s="2">
        <v>42931</v>
      </c>
      <c r="C29" s="1">
        <v>601</v>
      </c>
      <c r="D29" s="1" t="str">
        <f>VLOOKUP(C29,車種一覧!$A$4:$F$46,2,FALSE)</f>
        <v>オハマー</v>
      </c>
      <c r="E29" s="1" t="str">
        <f>VLOOKUP(C29,車種一覧!$A$4:$F$46,3,FALSE)</f>
        <v>輸入車</v>
      </c>
      <c r="F29" s="1" t="str">
        <f>VLOOKUP(C29,車種一覧!$A$4:$F$46,4,FALSE)</f>
        <v>G1</v>
      </c>
      <c r="G29" s="8">
        <f>VLOOKUP(C29,車種一覧!$A$4:$F$46,5,FALSE)</f>
        <v>19000</v>
      </c>
      <c r="H29" s="2">
        <v>42950</v>
      </c>
      <c r="I29" s="2">
        <v>42952</v>
      </c>
      <c r="J29" s="12">
        <v>0.375</v>
      </c>
      <c r="K29" s="1">
        <f t="shared" si="0"/>
        <v>3</v>
      </c>
      <c r="L29" s="13"/>
      <c r="M29" s="8">
        <f t="shared" si="1"/>
        <v>57000</v>
      </c>
    </row>
    <row r="30" spans="1:13" x14ac:dyDescent="0.15">
      <c r="A30" s="1">
        <v>27</v>
      </c>
      <c r="B30" s="2">
        <v>42932</v>
      </c>
      <c r="C30" s="1">
        <v>209</v>
      </c>
      <c r="D30" s="1" t="str">
        <f>VLOOKUP(C30,車種一覧!$A$4:$F$46,2,FALSE)</f>
        <v>アムオHV</v>
      </c>
      <c r="E30" s="1" t="str">
        <f>VLOOKUP(C30,車種一覧!$A$4:$F$46,3,FALSE)</f>
        <v>ハイブリッド</v>
      </c>
      <c r="F30" s="1" t="str">
        <f>VLOOKUP(C30,車種一覧!$A$4:$F$46,4,FALSE)</f>
        <v>HV3</v>
      </c>
      <c r="G30" s="8">
        <f>VLOOKUP(C30,車種一覧!$A$4:$F$46,5,FALSE)</f>
        <v>11800</v>
      </c>
      <c r="H30" s="2">
        <v>42946</v>
      </c>
      <c r="I30" s="2">
        <v>42947</v>
      </c>
      <c r="J30" s="12">
        <v>0.45833333333333331</v>
      </c>
      <c r="K30" s="1">
        <f t="shared" si="0"/>
        <v>2</v>
      </c>
      <c r="L30" s="13"/>
      <c r="M30" s="8">
        <f t="shared" si="1"/>
        <v>23600</v>
      </c>
    </row>
    <row r="31" spans="1:13" x14ac:dyDescent="0.15">
      <c r="A31" s="1">
        <v>28</v>
      </c>
      <c r="B31" s="2">
        <v>42932</v>
      </c>
      <c r="C31" s="1">
        <v>217</v>
      </c>
      <c r="D31" s="1" t="str">
        <f>VLOOKUP(C31,車種一覧!$A$4:$F$46,2,FALSE)</f>
        <v>ファイアー</v>
      </c>
      <c r="E31" s="1" t="str">
        <f>VLOOKUP(C31,車種一覧!$A$4:$F$46,3,FALSE)</f>
        <v>ハイブリッド</v>
      </c>
      <c r="F31" s="1" t="str">
        <f>VLOOKUP(C31,車種一覧!$A$4:$F$46,4,FALSE)</f>
        <v>HW3</v>
      </c>
      <c r="G31" s="8">
        <f>VLOOKUP(C31,車種一覧!$A$4:$F$46,5,FALSE)</f>
        <v>16800</v>
      </c>
      <c r="H31" s="2">
        <v>42958</v>
      </c>
      <c r="I31" s="2">
        <v>42959</v>
      </c>
      <c r="J31" s="12">
        <v>0.4375</v>
      </c>
      <c r="K31" s="1">
        <f t="shared" si="0"/>
        <v>2</v>
      </c>
      <c r="L31" s="13"/>
      <c r="M31" s="8">
        <f t="shared" si="1"/>
        <v>33600</v>
      </c>
    </row>
    <row r="32" spans="1:13" x14ac:dyDescent="0.15">
      <c r="A32" s="1">
        <v>29</v>
      </c>
      <c r="B32" s="2">
        <v>42932</v>
      </c>
      <c r="C32" s="1">
        <v>601</v>
      </c>
      <c r="D32" s="1" t="str">
        <f>VLOOKUP(C32,車種一覧!$A$4:$F$46,2,FALSE)</f>
        <v>オハマー</v>
      </c>
      <c r="E32" s="1" t="str">
        <f>VLOOKUP(C32,車種一覧!$A$4:$F$46,3,FALSE)</f>
        <v>輸入車</v>
      </c>
      <c r="F32" s="1" t="str">
        <f>VLOOKUP(C32,車種一覧!$A$4:$F$46,4,FALSE)</f>
        <v>G1</v>
      </c>
      <c r="G32" s="8">
        <f>VLOOKUP(C32,車種一覧!$A$4:$F$46,5,FALSE)</f>
        <v>19000</v>
      </c>
      <c r="H32" s="2">
        <v>42958</v>
      </c>
      <c r="I32" s="2">
        <v>42960</v>
      </c>
      <c r="J32" s="12">
        <v>0.4375</v>
      </c>
      <c r="K32" s="1">
        <f t="shared" si="0"/>
        <v>3</v>
      </c>
      <c r="L32" s="13"/>
      <c r="M32" s="8">
        <f t="shared" si="1"/>
        <v>57000</v>
      </c>
    </row>
    <row r="33" spans="1:13" x14ac:dyDescent="0.15">
      <c r="A33" s="1">
        <v>30</v>
      </c>
      <c r="B33" s="2">
        <v>42933</v>
      </c>
      <c r="C33" s="1">
        <v>204</v>
      </c>
      <c r="D33" s="1" t="str">
        <f>VLOOKUP(C33,車種一覧!$A$4:$F$46,2,FALSE)</f>
        <v>プリチー1.8</v>
      </c>
      <c r="E33" s="1" t="str">
        <f>VLOOKUP(C33,車種一覧!$A$4:$F$46,3,FALSE)</f>
        <v>ハイブリッド</v>
      </c>
      <c r="F33" s="1" t="str">
        <f>VLOOKUP(C33,車種一覧!$A$4:$F$46,4,FALSE)</f>
        <v>HV2</v>
      </c>
      <c r="G33" s="8">
        <f>VLOOKUP(C33,車種一覧!$A$4:$F$46,5,FALSE)</f>
        <v>8700</v>
      </c>
      <c r="H33" s="2">
        <v>42935</v>
      </c>
      <c r="I33" s="2">
        <v>42937</v>
      </c>
      <c r="J33" s="12">
        <v>0.58333333333333337</v>
      </c>
      <c r="K33" s="1">
        <f t="shared" si="0"/>
        <v>3</v>
      </c>
      <c r="L33" s="13"/>
      <c r="M33" s="8">
        <f t="shared" si="1"/>
        <v>26100</v>
      </c>
    </row>
    <row r="34" spans="1:13" x14ac:dyDescent="0.15">
      <c r="A34" s="1">
        <v>31</v>
      </c>
      <c r="B34" s="2">
        <v>42934</v>
      </c>
      <c r="C34" s="1">
        <v>403</v>
      </c>
      <c r="D34" s="1" t="str">
        <f>VLOOKUP(C34,車種一覧!$A$4:$F$46,2,FALSE)</f>
        <v>ノウキー</v>
      </c>
      <c r="E34" s="1" t="str">
        <f>VLOOKUP(C34,車種一覧!$A$4:$F$46,3,FALSE)</f>
        <v>ミニバン</v>
      </c>
      <c r="F34" s="1" t="str">
        <f>VLOOKUP(C34,車種一覧!$A$4:$F$46,4,FALSE)</f>
        <v>W2</v>
      </c>
      <c r="G34" s="8">
        <f>VLOOKUP(C34,車種一覧!$A$4:$F$46,5,FALSE)</f>
        <v>12000</v>
      </c>
      <c r="H34" s="2">
        <v>42934</v>
      </c>
      <c r="I34" s="2">
        <v>42938</v>
      </c>
      <c r="J34" s="12">
        <v>0.625</v>
      </c>
      <c r="K34" s="1">
        <f t="shared" si="0"/>
        <v>5</v>
      </c>
      <c r="L34" s="13"/>
      <c r="M34" s="8">
        <f t="shared" si="1"/>
        <v>60000</v>
      </c>
    </row>
    <row r="35" spans="1:13" x14ac:dyDescent="0.15">
      <c r="A35" s="1">
        <v>32</v>
      </c>
      <c r="B35" s="2">
        <v>42934</v>
      </c>
      <c r="C35" s="1">
        <v>202</v>
      </c>
      <c r="D35" s="1" t="str">
        <f>VLOOKUP(C35,車種一覧!$A$4:$F$46,2,FALSE)</f>
        <v>アクシコ</v>
      </c>
      <c r="E35" s="1" t="str">
        <f>VLOOKUP(C35,車種一覧!$A$4:$F$46,3,FALSE)</f>
        <v>ハイブリッド</v>
      </c>
      <c r="F35" s="1" t="str">
        <f>VLOOKUP(C35,車種一覧!$A$4:$F$46,4,FALSE)</f>
        <v>HV1</v>
      </c>
      <c r="G35" s="8">
        <f>VLOOKUP(C35,車種一覧!$A$4:$F$46,5,FALSE)</f>
        <v>6800</v>
      </c>
      <c r="H35" s="2">
        <v>42949</v>
      </c>
      <c r="I35" s="2">
        <v>42950</v>
      </c>
      <c r="J35" s="12">
        <v>0.64583333333333337</v>
      </c>
      <c r="K35" s="1">
        <f t="shared" si="0"/>
        <v>2</v>
      </c>
      <c r="L35" s="13"/>
      <c r="M35" s="8">
        <f t="shared" si="1"/>
        <v>13600</v>
      </c>
    </row>
    <row r="36" spans="1:13" x14ac:dyDescent="0.15">
      <c r="A36" s="1">
        <v>33</v>
      </c>
      <c r="B36" s="2">
        <v>42934</v>
      </c>
      <c r="C36" s="1">
        <v>202</v>
      </c>
      <c r="D36" s="1" t="str">
        <f>VLOOKUP(C36,車種一覧!$A$4:$F$46,2,FALSE)</f>
        <v>アクシコ</v>
      </c>
      <c r="E36" s="1" t="str">
        <f>VLOOKUP(C36,車種一覧!$A$4:$F$46,3,FALSE)</f>
        <v>ハイブリッド</v>
      </c>
      <c r="F36" s="1" t="str">
        <f>VLOOKUP(C36,車種一覧!$A$4:$F$46,4,FALSE)</f>
        <v>HV1</v>
      </c>
      <c r="G36" s="8">
        <f>VLOOKUP(C36,車種一覧!$A$4:$F$46,5,FALSE)</f>
        <v>6800</v>
      </c>
      <c r="H36" s="2">
        <v>42936</v>
      </c>
      <c r="I36" s="2">
        <v>42939</v>
      </c>
      <c r="J36" s="12">
        <v>0.66666666666666663</v>
      </c>
      <c r="K36" s="1">
        <f t="shared" ref="K36:K67" si="2">I36-H36+1</f>
        <v>4</v>
      </c>
      <c r="L36" s="13"/>
      <c r="M36" s="8">
        <f t="shared" ref="M36:M67" si="3">G36*K36*(1-L36)</f>
        <v>27200</v>
      </c>
    </row>
    <row r="37" spans="1:13" x14ac:dyDescent="0.15">
      <c r="A37" s="1">
        <v>34</v>
      </c>
      <c r="B37" s="2">
        <v>42934</v>
      </c>
      <c r="C37" s="1">
        <v>201</v>
      </c>
      <c r="D37" s="1" t="str">
        <f>VLOOKUP(C37,車種一覧!$A$4:$F$46,2,FALSE)</f>
        <v>タクカ</v>
      </c>
      <c r="E37" s="1" t="str">
        <f>VLOOKUP(C37,車種一覧!$A$4:$F$46,3,FALSE)</f>
        <v>ハイブリッド</v>
      </c>
      <c r="F37" s="1" t="str">
        <f>VLOOKUP(C37,車種一覧!$A$4:$F$46,4,FALSE)</f>
        <v>HV1</v>
      </c>
      <c r="G37" s="8">
        <f>VLOOKUP(C37,車種一覧!$A$4:$F$46,5,FALSE)</f>
        <v>6500</v>
      </c>
      <c r="H37" s="2">
        <v>42947</v>
      </c>
      <c r="I37" s="2">
        <v>42950</v>
      </c>
      <c r="J37" s="12">
        <v>0.6875</v>
      </c>
      <c r="K37" s="1">
        <f t="shared" si="2"/>
        <v>4</v>
      </c>
      <c r="L37" s="13"/>
      <c r="M37" s="8">
        <f t="shared" si="3"/>
        <v>26000</v>
      </c>
    </row>
    <row r="38" spans="1:13" x14ac:dyDescent="0.15">
      <c r="A38" s="1">
        <v>35</v>
      </c>
      <c r="B38" s="2">
        <v>42935</v>
      </c>
      <c r="C38" s="1">
        <v>212</v>
      </c>
      <c r="D38" s="1" t="str">
        <f>VLOOKUP(C38,車種一覧!$A$4:$F$46,2,FALSE)</f>
        <v>プリチーWX</v>
      </c>
      <c r="E38" s="1" t="str">
        <f>VLOOKUP(C38,車種一覧!$A$4:$F$46,3,FALSE)</f>
        <v>ハイブリッド</v>
      </c>
      <c r="F38" s="1" t="str">
        <f>VLOOKUP(C38,車種一覧!$A$4:$F$46,4,FALSE)</f>
        <v>HW1</v>
      </c>
      <c r="G38" s="8">
        <f>VLOOKUP(C38,車種一覧!$A$4:$F$46,5,FALSE)</f>
        <v>9700</v>
      </c>
      <c r="H38" s="2">
        <v>42945</v>
      </c>
      <c r="I38" s="2">
        <v>42947</v>
      </c>
      <c r="J38" s="12">
        <v>0.45833333333333331</v>
      </c>
      <c r="K38" s="1">
        <f t="shared" si="2"/>
        <v>3</v>
      </c>
      <c r="L38" s="13"/>
      <c r="M38" s="8">
        <f t="shared" si="3"/>
        <v>29100</v>
      </c>
    </row>
    <row r="39" spans="1:13" x14ac:dyDescent="0.15">
      <c r="A39" s="1">
        <v>36</v>
      </c>
      <c r="B39" s="2">
        <v>42935</v>
      </c>
      <c r="C39" s="1">
        <v>401</v>
      </c>
      <c r="D39" s="1" t="str">
        <f>VLOOKUP(C39,車種一覧!$A$4:$F$46,2,FALSE)</f>
        <v>エッスウ</v>
      </c>
      <c r="E39" s="1" t="str">
        <f>VLOOKUP(C39,車種一覧!$A$4:$F$46,3,FALSE)</f>
        <v>ミニバン</v>
      </c>
      <c r="F39" s="1" t="str">
        <f>VLOOKUP(C39,車種一覧!$A$4:$F$46,4,FALSE)</f>
        <v>W1</v>
      </c>
      <c r="G39" s="8">
        <f>VLOOKUP(C39,車種一覧!$A$4:$F$46,5,FALSE)</f>
        <v>6600</v>
      </c>
      <c r="H39" s="2">
        <v>42956</v>
      </c>
      <c r="I39" s="2">
        <v>42957</v>
      </c>
      <c r="J39" s="12">
        <v>0.70833333333333337</v>
      </c>
      <c r="K39" s="1">
        <f t="shared" si="2"/>
        <v>2</v>
      </c>
      <c r="L39" s="13"/>
      <c r="M39" s="8">
        <f t="shared" si="3"/>
        <v>13200</v>
      </c>
    </row>
    <row r="40" spans="1:13" x14ac:dyDescent="0.15">
      <c r="A40" s="1">
        <v>37</v>
      </c>
      <c r="B40" s="2">
        <v>42935</v>
      </c>
      <c r="C40" s="1">
        <v>404</v>
      </c>
      <c r="D40" s="1" t="str">
        <f>VLOOKUP(C40,車種一覧!$A$4:$F$46,2,FALSE)</f>
        <v>ボクサー</v>
      </c>
      <c r="E40" s="1" t="str">
        <f>VLOOKUP(C40,車種一覧!$A$4:$F$46,3,FALSE)</f>
        <v>ミニバン</v>
      </c>
      <c r="F40" s="1" t="str">
        <f>VLOOKUP(C40,車種一覧!$A$4:$F$46,4,FALSE)</f>
        <v>W2</v>
      </c>
      <c r="G40" s="8">
        <f>VLOOKUP(C40,車種一覧!$A$4:$F$46,5,FALSE)</f>
        <v>12000</v>
      </c>
      <c r="H40" s="2">
        <v>42945</v>
      </c>
      <c r="I40" s="2">
        <v>42947</v>
      </c>
      <c r="J40" s="12">
        <v>0.35416666666666669</v>
      </c>
      <c r="K40" s="1">
        <f t="shared" si="2"/>
        <v>3</v>
      </c>
      <c r="L40" s="13"/>
      <c r="M40" s="8">
        <f t="shared" si="3"/>
        <v>36000</v>
      </c>
    </row>
    <row r="41" spans="1:13" x14ac:dyDescent="0.15">
      <c r="A41" s="1">
        <v>38</v>
      </c>
      <c r="B41" s="2">
        <v>42936</v>
      </c>
      <c r="C41" s="1">
        <v>213</v>
      </c>
      <c r="D41" s="1" t="str">
        <f>VLOOKUP(C41,車種一覧!$A$4:$F$46,2,FALSE)</f>
        <v>ノウキー</v>
      </c>
      <c r="E41" s="1" t="str">
        <f>VLOOKUP(C41,車種一覧!$A$4:$F$46,3,FALSE)</f>
        <v>ハイブリッド</v>
      </c>
      <c r="F41" s="1" t="str">
        <f>VLOOKUP(C41,車種一覧!$A$4:$F$46,4,FALSE)</f>
        <v>HW2</v>
      </c>
      <c r="G41" s="8">
        <f>VLOOKUP(C41,車種一覧!$A$4:$F$46,5,FALSE)</f>
        <v>14500</v>
      </c>
      <c r="H41" s="2">
        <v>42944</v>
      </c>
      <c r="I41" s="2">
        <v>42945</v>
      </c>
      <c r="J41" s="12">
        <v>0.45833333333333331</v>
      </c>
      <c r="K41" s="1">
        <f t="shared" si="2"/>
        <v>2</v>
      </c>
      <c r="L41" s="13"/>
      <c r="M41" s="8">
        <f t="shared" si="3"/>
        <v>29000</v>
      </c>
    </row>
    <row r="42" spans="1:13" x14ac:dyDescent="0.15">
      <c r="A42" s="1">
        <v>39</v>
      </c>
      <c r="B42" s="2">
        <v>42936</v>
      </c>
      <c r="C42" s="1">
        <v>403</v>
      </c>
      <c r="D42" s="1" t="str">
        <f>VLOOKUP(C42,車種一覧!$A$4:$F$46,2,FALSE)</f>
        <v>ノウキー</v>
      </c>
      <c r="E42" s="1" t="str">
        <f>VLOOKUP(C42,車種一覧!$A$4:$F$46,3,FALSE)</f>
        <v>ミニバン</v>
      </c>
      <c r="F42" s="1" t="str">
        <f>VLOOKUP(C42,車種一覧!$A$4:$F$46,4,FALSE)</f>
        <v>W2</v>
      </c>
      <c r="G42" s="8">
        <f>VLOOKUP(C42,車種一覧!$A$4:$F$46,5,FALSE)</f>
        <v>12000</v>
      </c>
      <c r="H42" s="2">
        <v>42952</v>
      </c>
      <c r="I42" s="2">
        <v>42956</v>
      </c>
      <c r="J42" s="12">
        <v>0.375</v>
      </c>
      <c r="K42" s="1">
        <f t="shared" si="2"/>
        <v>5</v>
      </c>
      <c r="L42" s="13"/>
      <c r="M42" s="8">
        <f t="shared" si="3"/>
        <v>60000</v>
      </c>
    </row>
    <row r="43" spans="1:13" x14ac:dyDescent="0.15">
      <c r="A43" s="1">
        <v>40</v>
      </c>
      <c r="B43" s="2">
        <v>42936</v>
      </c>
      <c r="C43" s="1">
        <v>204</v>
      </c>
      <c r="D43" s="1" t="str">
        <f>VLOOKUP(C43,車種一覧!$A$4:$F$46,2,FALSE)</f>
        <v>プリチー1.8</v>
      </c>
      <c r="E43" s="1" t="str">
        <f>VLOOKUP(C43,車種一覧!$A$4:$F$46,3,FALSE)</f>
        <v>ハイブリッド</v>
      </c>
      <c r="F43" s="1" t="str">
        <f>VLOOKUP(C43,車種一覧!$A$4:$F$46,4,FALSE)</f>
        <v>HV2</v>
      </c>
      <c r="G43" s="8">
        <f>VLOOKUP(C43,車種一覧!$A$4:$F$46,5,FALSE)</f>
        <v>8700</v>
      </c>
      <c r="H43" s="2">
        <v>42951</v>
      </c>
      <c r="I43" s="2">
        <v>42955</v>
      </c>
      <c r="J43" s="12">
        <v>0.39583333333333331</v>
      </c>
      <c r="K43" s="1">
        <f t="shared" si="2"/>
        <v>5</v>
      </c>
      <c r="L43" s="13"/>
      <c r="M43" s="8">
        <f t="shared" si="3"/>
        <v>43500</v>
      </c>
    </row>
    <row r="44" spans="1:13" x14ac:dyDescent="0.15">
      <c r="A44" s="1">
        <v>41</v>
      </c>
      <c r="B44" s="2">
        <v>42937</v>
      </c>
      <c r="C44" s="1">
        <v>207</v>
      </c>
      <c r="D44" s="1" t="str">
        <f>VLOOKUP(C44,車種一覧!$A$4:$F$46,2,FALSE)</f>
        <v>プリチーPHV</v>
      </c>
      <c r="E44" s="1" t="str">
        <f>VLOOKUP(C44,車種一覧!$A$4:$F$46,3,FALSE)</f>
        <v>ハイブリッド</v>
      </c>
      <c r="F44" s="1" t="str">
        <f>VLOOKUP(C44,車種一覧!$A$4:$F$46,4,FALSE)</f>
        <v>HV2</v>
      </c>
      <c r="G44" s="8">
        <f>VLOOKUP(C44,車種一覧!$A$4:$F$46,5,FALSE)</f>
        <v>8700</v>
      </c>
      <c r="H44" s="2">
        <v>42956</v>
      </c>
      <c r="I44" s="2">
        <v>42956</v>
      </c>
      <c r="J44" s="12">
        <v>0.35416666666666669</v>
      </c>
      <c r="K44" s="1">
        <f t="shared" si="2"/>
        <v>1</v>
      </c>
      <c r="L44" s="13"/>
      <c r="M44" s="8">
        <f t="shared" si="3"/>
        <v>8700</v>
      </c>
    </row>
    <row r="45" spans="1:13" x14ac:dyDescent="0.15">
      <c r="A45" s="1">
        <v>42</v>
      </c>
      <c r="B45" s="2">
        <v>42938</v>
      </c>
      <c r="C45" s="1">
        <v>605</v>
      </c>
      <c r="D45" s="1" t="str">
        <f>VLOOKUP(C45,車種一覧!$A$4:$F$46,2,FALSE)</f>
        <v>レックウ</v>
      </c>
      <c r="E45" s="1" t="str">
        <f>VLOOKUP(C45,車種一覧!$A$4:$F$46,3,FALSE)</f>
        <v>輸入車</v>
      </c>
      <c r="F45" s="1" t="str">
        <f>VLOOKUP(C45,車種一覧!$A$4:$F$46,4,FALSE)</f>
        <v>G2</v>
      </c>
      <c r="G45" s="8">
        <f>VLOOKUP(C45,車種一覧!$A$4:$F$46,5,FALSE)</f>
        <v>25000</v>
      </c>
      <c r="H45" s="2">
        <v>42938</v>
      </c>
      <c r="I45" s="2">
        <v>42941</v>
      </c>
      <c r="J45" s="12">
        <v>0.33333333333333331</v>
      </c>
      <c r="K45" s="1">
        <f t="shared" si="2"/>
        <v>4</v>
      </c>
      <c r="L45" s="13"/>
      <c r="M45" s="8">
        <f t="shared" si="3"/>
        <v>100000</v>
      </c>
    </row>
    <row r="46" spans="1:13" x14ac:dyDescent="0.15">
      <c r="A46" s="1">
        <v>43</v>
      </c>
      <c r="B46" s="2">
        <v>42939</v>
      </c>
      <c r="C46" s="1">
        <v>213</v>
      </c>
      <c r="D46" s="1" t="str">
        <f>VLOOKUP(C46,車種一覧!$A$4:$F$46,2,FALSE)</f>
        <v>ノウキー</v>
      </c>
      <c r="E46" s="1" t="str">
        <f>VLOOKUP(C46,車種一覧!$A$4:$F$46,3,FALSE)</f>
        <v>ハイブリッド</v>
      </c>
      <c r="F46" s="1" t="str">
        <f>VLOOKUP(C46,車種一覧!$A$4:$F$46,4,FALSE)</f>
        <v>HW2</v>
      </c>
      <c r="G46" s="8">
        <f>VLOOKUP(C46,車種一覧!$A$4:$F$46,5,FALSE)</f>
        <v>14500</v>
      </c>
      <c r="H46" s="2">
        <v>42942</v>
      </c>
      <c r="I46" s="2">
        <v>42945</v>
      </c>
      <c r="J46" s="12">
        <v>0.35416666666666669</v>
      </c>
      <c r="K46" s="1">
        <f t="shared" si="2"/>
        <v>4</v>
      </c>
      <c r="L46" s="13"/>
      <c r="M46" s="8">
        <f t="shared" si="3"/>
        <v>58000</v>
      </c>
    </row>
    <row r="47" spans="1:13" x14ac:dyDescent="0.15">
      <c r="A47" s="1">
        <v>44</v>
      </c>
      <c r="B47" s="2">
        <v>42939</v>
      </c>
      <c r="C47" s="1">
        <v>401</v>
      </c>
      <c r="D47" s="1" t="str">
        <f>VLOOKUP(C47,車種一覧!$A$4:$F$46,2,FALSE)</f>
        <v>エッスウ</v>
      </c>
      <c r="E47" s="1" t="str">
        <f>VLOOKUP(C47,車種一覧!$A$4:$F$46,3,FALSE)</f>
        <v>ミニバン</v>
      </c>
      <c r="F47" s="1" t="str">
        <f>VLOOKUP(C47,車種一覧!$A$4:$F$46,4,FALSE)</f>
        <v>W1</v>
      </c>
      <c r="G47" s="8">
        <f>VLOOKUP(C47,車種一覧!$A$4:$F$46,5,FALSE)</f>
        <v>6600</v>
      </c>
      <c r="H47" s="2">
        <v>42940</v>
      </c>
      <c r="I47" s="2">
        <v>42944</v>
      </c>
      <c r="J47" s="12">
        <v>0.41666666666666669</v>
      </c>
      <c r="K47" s="1">
        <f t="shared" si="2"/>
        <v>5</v>
      </c>
      <c r="L47" s="13"/>
      <c r="M47" s="8">
        <f t="shared" si="3"/>
        <v>33000</v>
      </c>
    </row>
    <row r="48" spans="1:13" x14ac:dyDescent="0.15">
      <c r="A48" s="1">
        <v>45</v>
      </c>
      <c r="B48" s="2">
        <v>42940</v>
      </c>
      <c r="C48" s="1">
        <v>213</v>
      </c>
      <c r="D48" s="1" t="str">
        <f>VLOOKUP(C48,車種一覧!$A$4:$F$46,2,FALSE)</f>
        <v>ノウキー</v>
      </c>
      <c r="E48" s="1" t="str">
        <f>VLOOKUP(C48,車種一覧!$A$4:$F$46,3,FALSE)</f>
        <v>ハイブリッド</v>
      </c>
      <c r="F48" s="1" t="str">
        <f>VLOOKUP(C48,車種一覧!$A$4:$F$46,4,FALSE)</f>
        <v>HW2</v>
      </c>
      <c r="G48" s="8">
        <f>VLOOKUP(C48,車種一覧!$A$4:$F$46,5,FALSE)</f>
        <v>14500</v>
      </c>
      <c r="H48" s="2">
        <v>42955</v>
      </c>
      <c r="I48" s="2">
        <v>42956</v>
      </c>
      <c r="J48" s="12">
        <v>0.375</v>
      </c>
      <c r="K48" s="1">
        <f t="shared" si="2"/>
        <v>2</v>
      </c>
      <c r="L48" s="13"/>
      <c r="M48" s="8">
        <f t="shared" si="3"/>
        <v>29000</v>
      </c>
    </row>
    <row r="49" spans="1:13" x14ac:dyDescent="0.15">
      <c r="A49" s="1">
        <v>46</v>
      </c>
      <c r="B49" s="2">
        <v>42940</v>
      </c>
      <c r="C49" s="1">
        <v>214</v>
      </c>
      <c r="D49" s="1" t="str">
        <f>VLOOKUP(C49,車種一覧!$A$4:$F$46,2,FALSE)</f>
        <v>ボクサー</v>
      </c>
      <c r="E49" s="1" t="str">
        <f>VLOOKUP(C49,車種一覧!$A$4:$F$46,3,FALSE)</f>
        <v>ハイブリッド</v>
      </c>
      <c r="F49" s="1" t="str">
        <f>VLOOKUP(C49,車種一覧!$A$4:$F$46,4,FALSE)</f>
        <v>HW2</v>
      </c>
      <c r="G49" s="8">
        <f>VLOOKUP(C49,車種一覧!$A$4:$F$46,5,FALSE)</f>
        <v>14500</v>
      </c>
      <c r="H49" s="2">
        <v>42970</v>
      </c>
      <c r="I49" s="2">
        <v>42970</v>
      </c>
      <c r="J49" s="12">
        <v>0.375</v>
      </c>
      <c r="K49" s="1">
        <f t="shared" si="2"/>
        <v>1</v>
      </c>
      <c r="L49" s="13"/>
      <c r="M49" s="8">
        <f t="shared" si="3"/>
        <v>14500</v>
      </c>
    </row>
    <row r="50" spans="1:13" x14ac:dyDescent="0.15">
      <c r="A50" s="1">
        <v>47</v>
      </c>
      <c r="B50" s="2">
        <v>42940</v>
      </c>
      <c r="C50" s="1">
        <v>603</v>
      </c>
      <c r="D50" s="1" t="str">
        <f>VLOOKUP(C50,車種一覧!$A$4:$F$46,2,FALSE)</f>
        <v>アルファロ</v>
      </c>
      <c r="E50" s="1" t="str">
        <f>VLOOKUP(C50,車種一覧!$A$4:$F$46,3,FALSE)</f>
        <v>輸入車</v>
      </c>
      <c r="F50" s="1" t="str">
        <f>VLOOKUP(C50,車種一覧!$A$4:$F$46,4,FALSE)</f>
        <v>G1</v>
      </c>
      <c r="G50" s="8">
        <f>VLOOKUP(C50,車種一覧!$A$4:$F$46,5,FALSE)</f>
        <v>22000</v>
      </c>
      <c r="H50" s="2">
        <v>42947</v>
      </c>
      <c r="I50" s="2">
        <v>42949</v>
      </c>
      <c r="J50" s="12">
        <v>0.4375</v>
      </c>
      <c r="K50" s="1">
        <f t="shared" si="2"/>
        <v>3</v>
      </c>
      <c r="L50" s="13"/>
      <c r="M50" s="8">
        <f t="shared" si="3"/>
        <v>66000</v>
      </c>
    </row>
    <row r="51" spans="1:13" x14ac:dyDescent="0.15">
      <c r="A51" s="1">
        <v>48</v>
      </c>
      <c r="B51" s="2">
        <v>42940</v>
      </c>
      <c r="C51" s="1">
        <v>209</v>
      </c>
      <c r="D51" s="1" t="str">
        <f>VLOOKUP(C51,車種一覧!$A$4:$F$46,2,FALSE)</f>
        <v>アムオHV</v>
      </c>
      <c r="E51" s="1" t="str">
        <f>VLOOKUP(C51,車種一覧!$A$4:$F$46,3,FALSE)</f>
        <v>ハイブリッド</v>
      </c>
      <c r="F51" s="1" t="str">
        <f>VLOOKUP(C51,車種一覧!$A$4:$F$46,4,FALSE)</f>
        <v>HV3</v>
      </c>
      <c r="G51" s="8">
        <f>VLOOKUP(C51,車種一覧!$A$4:$F$46,5,FALSE)</f>
        <v>11800</v>
      </c>
      <c r="H51" s="2">
        <v>42945</v>
      </c>
      <c r="I51" s="2">
        <v>42948</v>
      </c>
      <c r="J51" s="12">
        <v>0.45833333333333331</v>
      </c>
      <c r="K51" s="1">
        <f t="shared" si="2"/>
        <v>4</v>
      </c>
      <c r="L51" s="13"/>
      <c r="M51" s="8">
        <f t="shared" si="3"/>
        <v>47200</v>
      </c>
    </row>
    <row r="52" spans="1:13" x14ac:dyDescent="0.15">
      <c r="A52" s="1">
        <v>49</v>
      </c>
      <c r="B52" s="2">
        <v>42940</v>
      </c>
      <c r="C52" s="1">
        <v>201</v>
      </c>
      <c r="D52" s="1" t="str">
        <f>VLOOKUP(C52,車種一覧!$A$4:$F$46,2,FALSE)</f>
        <v>タクカ</v>
      </c>
      <c r="E52" s="1" t="str">
        <f>VLOOKUP(C52,車種一覧!$A$4:$F$46,3,FALSE)</f>
        <v>ハイブリッド</v>
      </c>
      <c r="F52" s="1" t="str">
        <f>VLOOKUP(C52,車種一覧!$A$4:$F$46,4,FALSE)</f>
        <v>HV1</v>
      </c>
      <c r="G52" s="8">
        <f>VLOOKUP(C52,車種一覧!$A$4:$F$46,5,FALSE)</f>
        <v>6500</v>
      </c>
      <c r="H52" s="2">
        <v>42940</v>
      </c>
      <c r="I52" s="2">
        <v>42941</v>
      </c>
      <c r="J52" s="12">
        <v>0.33333333333333331</v>
      </c>
      <c r="K52" s="1">
        <f t="shared" si="2"/>
        <v>2</v>
      </c>
      <c r="L52" s="13"/>
      <c r="M52" s="8">
        <f t="shared" si="3"/>
        <v>13000</v>
      </c>
    </row>
    <row r="53" spans="1:13" x14ac:dyDescent="0.15">
      <c r="A53" s="1">
        <v>50</v>
      </c>
      <c r="B53" s="2">
        <v>42940</v>
      </c>
      <c r="C53" s="1">
        <v>501</v>
      </c>
      <c r="D53" s="1" t="str">
        <f>VLOOKUP(C53,車種一覧!$A$4:$F$46,2,FALSE)</f>
        <v>VRV</v>
      </c>
      <c r="E53" s="1" t="str">
        <f>VLOOKUP(C53,車種一覧!$A$4:$F$46,3,FALSE)</f>
        <v>RV</v>
      </c>
      <c r="F53" s="1" t="str">
        <f>VLOOKUP(C53,車種一覧!$A$4:$F$46,4,FALSE)</f>
        <v>RV1</v>
      </c>
      <c r="G53" s="8">
        <f>VLOOKUP(C53,車種一覧!$A$4:$F$46,5,FALSE)</f>
        <v>8800</v>
      </c>
      <c r="H53" s="2">
        <v>42940</v>
      </c>
      <c r="I53" s="2">
        <v>42942</v>
      </c>
      <c r="J53" s="12">
        <v>0.4375</v>
      </c>
      <c r="K53" s="1">
        <f t="shared" si="2"/>
        <v>3</v>
      </c>
      <c r="L53" s="13"/>
      <c r="M53" s="8">
        <f t="shared" si="3"/>
        <v>26400</v>
      </c>
    </row>
    <row r="54" spans="1:13" x14ac:dyDescent="0.15">
      <c r="A54" s="1">
        <v>51</v>
      </c>
      <c r="B54" s="2">
        <v>42940</v>
      </c>
      <c r="C54" s="1">
        <v>502</v>
      </c>
      <c r="D54" s="1" t="str">
        <f>VLOOKUP(C54,車種一覧!$A$4:$F$46,2,FALSE)</f>
        <v>ポラガ</v>
      </c>
      <c r="E54" s="1" t="str">
        <f>VLOOKUP(C54,車種一覧!$A$4:$F$46,3,FALSE)</f>
        <v>RV</v>
      </c>
      <c r="F54" s="1" t="str">
        <f>VLOOKUP(C54,車種一覧!$A$4:$F$46,4,FALSE)</f>
        <v>RV2</v>
      </c>
      <c r="G54" s="8">
        <f>VLOOKUP(C54,車種一覧!$A$4:$F$46,5,FALSE)</f>
        <v>14000</v>
      </c>
      <c r="H54" s="2">
        <v>42959</v>
      </c>
      <c r="I54" s="2">
        <v>42963</v>
      </c>
      <c r="J54" s="12">
        <v>0.45833333333333331</v>
      </c>
      <c r="K54" s="1">
        <f t="shared" si="2"/>
        <v>5</v>
      </c>
      <c r="L54" s="13"/>
      <c r="M54" s="8">
        <f t="shared" si="3"/>
        <v>70000</v>
      </c>
    </row>
    <row r="55" spans="1:13" x14ac:dyDescent="0.15">
      <c r="A55" s="1">
        <v>52</v>
      </c>
      <c r="B55" s="2">
        <v>42942</v>
      </c>
      <c r="C55" s="1">
        <v>207</v>
      </c>
      <c r="D55" s="1" t="str">
        <f>VLOOKUP(C55,車種一覧!$A$4:$F$46,2,FALSE)</f>
        <v>プリチーPHV</v>
      </c>
      <c r="E55" s="1" t="str">
        <f>VLOOKUP(C55,車種一覧!$A$4:$F$46,3,FALSE)</f>
        <v>ハイブリッド</v>
      </c>
      <c r="F55" s="1" t="str">
        <f>VLOOKUP(C55,車種一覧!$A$4:$F$46,4,FALSE)</f>
        <v>HV2</v>
      </c>
      <c r="G55" s="8">
        <f>VLOOKUP(C55,車種一覧!$A$4:$F$46,5,FALSE)</f>
        <v>8700</v>
      </c>
      <c r="H55" s="2">
        <v>42963</v>
      </c>
      <c r="I55" s="2">
        <v>42964</v>
      </c>
      <c r="J55" s="12">
        <v>0.33333333333333331</v>
      </c>
      <c r="K55" s="1">
        <f t="shared" si="2"/>
        <v>2</v>
      </c>
      <c r="L55" s="13"/>
      <c r="M55" s="8">
        <f t="shared" si="3"/>
        <v>17400</v>
      </c>
    </row>
    <row r="56" spans="1:13" x14ac:dyDescent="0.15">
      <c r="A56" s="1">
        <v>53</v>
      </c>
      <c r="B56" s="2">
        <v>42944</v>
      </c>
      <c r="C56" s="1">
        <v>210</v>
      </c>
      <c r="D56" s="1" t="str">
        <f>VLOOKUP(C56,車種一覧!$A$4:$F$46,2,FALSE)</f>
        <v>ブラウト</v>
      </c>
      <c r="E56" s="1" t="str">
        <f>VLOOKUP(C56,車種一覧!$A$4:$F$46,3,FALSE)</f>
        <v>ハイブリッド</v>
      </c>
      <c r="F56" s="1" t="str">
        <f>VLOOKUP(C56,車種一覧!$A$4:$F$46,4,FALSE)</f>
        <v>HV4</v>
      </c>
      <c r="G56" s="8">
        <f>VLOOKUP(C56,車種一覧!$A$4:$F$46,5,FALSE)</f>
        <v>18400</v>
      </c>
      <c r="H56" s="2">
        <v>42966</v>
      </c>
      <c r="I56" s="2">
        <v>42966</v>
      </c>
      <c r="J56" s="12">
        <v>0.45833333333333331</v>
      </c>
      <c r="K56" s="1">
        <f t="shared" si="2"/>
        <v>1</v>
      </c>
      <c r="L56" s="13"/>
      <c r="M56" s="8">
        <f t="shared" si="3"/>
        <v>18400</v>
      </c>
    </row>
    <row r="57" spans="1:13" x14ac:dyDescent="0.15">
      <c r="A57" s="1">
        <v>54</v>
      </c>
      <c r="B57" s="2">
        <v>42945</v>
      </c>
      <c r="C57" s="1">
        <v>301</v>
      </c>
      <c r="D57" s="1" t="str">
        <f>VLOOKUP(C57,車種一覧!$A$4:$F$46,2,FALSE)</f>
        <v>8610スポーツ</v>
      </c>
      <c r="E57" s="1" t="str">
        <f>VLOOKUP(C57,車種一覧!$A$4:$F$46,3,FALSE)</f>
        <v>スポーツ</v>
      </c>
      <c r="F57" s="1" t="str">
        <f>VLOOKUP(C57,車種一覧!$A$4:$F$46,4,FALSE)</f>
        <v>SP1</v>
      </c>
      <c r="G57" s="8">
        <f>VLOOKUP(C57,車種一覧!$A$4:$F$46,5,FALSE)</f>
        <v>11000</v>
      </c>
      <c r="H57" s="2">
        <v>42961</v>
      </c>
      <c r="I57" s="2">
        <v>42962</v>
      </c>
      <c r="J57" s="12">
        <v>0.45833333333333331</v>
      </c>
      <c r="K57" s="1">
        <f t="shared" si="2"/>
        <v>2</v>
      </c>
      <c r="L57" s="13"/>
      <c r="M57" s="8">
        <f t="shared" si="3"/>
        <v>22000</v>
      </c>
    </row>
    <row r="58" spans="1:13" x14ac:dyDescent="0.15">
      <c r="A58" s="1">
        <v>55</v>
      </c>
      <c r="B58" s="2">
        <v>42946</v>
      </c>
      <c r="C58" s="1">
        <v>202</v>
      </c>
      <c r="D58" s="1" t="str">
        <f>VLOOKUP(C58,車種一覧!$A$4:$F$46,2,FALSE)</f>
        <v>アクシコ</v>
      </c>
      <c r="E58" s="1" t="str">
        <f>VLOOKUP(C58,車種一覧!$A$4:$F$46,3,FALSE)</f>
        <v>ハイブリッド</v>
      </c>
      <c r="F58" s="1" t="str">
        <f>VLOOKUP(C58,車種一覧!$A$4:$F$46,4,FALSE)</f>
        <v>HV1</v>
      </c>
      <c r="G58" s="8">
        <f>VLOOKUP(C58,車種一覧!$A$4:$F$46,5,FALSE)</f>
        <v>6800</v>
      </c>
      <c r="H58" s="2">
        <v>42958</v>
      </c>
      <c r="I58" s="2">
        <v>42961</v>
      </c>
      <c r="J58" s="12">
        <v>0.47916666666666669</v>
      </c>
      <c r="K58" s="1">
        <f t="shared" si="2"/>
        <v>4</v>
      </c>
      <c r="L58" s="13"/>
      <c r="M58" s="8">
        <f t="shared" si="3"/>
        <v>27200</v>
      </c>
    </row>
    <row r="59" spans="1:13" x14ac:dyDescent="0.15">
      <c r="A59" s="1">
        <v>56</v>
      </c>
      <c r="B59" s="2">
        <v>42947</v>
      </c>
      <c r="C59" s="1">
        <v>603</v>
      </c>
      <c r="D59" s="1" t="str">
        <f>VLOOKUP(C59,車種一覧!$A$4:$F$46,2,FALSE)</f>
        <v>アルファロ</v>
      </c>
      <c r="E59" s="1" t="str">
        <f>VLOOKUP(C59,車種一覧!$A$4:$F$46,3,FALSE)</f>
        <v>輸入車</v>
      </c>
      <c r="F59" s="1" t="str">
        <f>VLOOKUP(C59,車種一覧!$A$4:$F$46,4,FALSE)</f>
        <v>G1</v>
      </c>
      <c r="G59" s="8">
        <f>VLOOKUP(C59,車種一覧!$A$4:$F$46,5,FALSE)</f>
        <v>22000</v>
      </c>
      <c r="H59" s="2">
        <v>42958</v>
      </c>
      <c r="I59" s="2">
        <v>42958</v>
      </c>
      <c r="J59" s="12">
        <v>0.33333333333333331</v>
      </c>
      <c r="K59" s="1">
        <f t="shared" si="2"/>
        <v>1</v>
      </c>
      <c r="L59" s="13"/>
      <c r="M59" s="8">
        <f t="shared" si="3"/>
        <v>22000</v>
      </c>
    </row>
    <row r="60" spans="1:13" x14ac:dyDescent="0.15">
      <c r="A60" s="1">
        <v>57</v>
      </c>
      <c r="B60" s="2">
        <v>42947</v>
      </c>
      <c r="C60" s="1">
        <v>210</v>
      </c>
      <c r="D60" s="1" t="str">
        <f>VLOOKUP(C60,車種一覧!$A$4:$F$46,2,FALSE)</f>
        <v>ブラウト</v>
      </c>
      <c r="E60" s="1" t="str">
        <f>VLOOKUP(C60,車種一覧!$A$4:$F$46,3,FALSE)</f>
        <v>ハイブリッド</v>
      </c>
      <c r="F60" s="1" t="str">
        <f>VLOOKUP(C60,車種一覧!$A$4:$F$46,4,FALSE)</f>
        <v>HV4</v>
      </c>
      <c r="G60" s="8">
        <f>VLOOKUP(C60,車種一覧!$A$4:$F$46,5,FALSE)</f>
        <v>18400</v>
      </c>
      <c r="H60" s="2">
        <v>42955</v>
      </c>
      <c r="I60" s="2">
        <v>42958</v>
      </c>
      <c r="J60" s="12">
        <v>0.35416666666666669</v>
      </c>
      <c r="K60" s="1">
        <f t="shared" si="2"/>
        <v>4</v>
      </c>
      <c r="L60" s="13"/>
      <c r="M60" s="8">
        <f t="shared" si="3"/>
        <v>73600</v>
      </c>
    </row>
    <row r="61" spans="1:13" x14ac:dyDescent="0.15">
      <c r="A61" s="1">
        <v>58</v>
      </c>
      <c r="B61" s="2">
        <v>42947</v>
      </c>
      <c r="C61" s="1">
        <v>605</v>
      </c>
      <c r="D61" s="1" t="str">
        <f>VLOOKUP(C61,車種一覧!$A$4:$F$46,2,FALSE)</f>
        <v>レックウ</v>
      </c>
      <c r="E61" s="1" t="str">
        <f>VLOOKUP(C61,車種一覧!$A$4:$F$46,3,FALSE)</f>
        <v>輸入車</v>
      </c>
      <c r="F61" s="1" t="str">
        <f>VLOOKUP(C61,車種一覧!$A$4:$F$46,4,FALSE)</f>
        <v>G2</v>
      </c>
      <c r="G61" s="8">
        <f>VLOOKUP(C61,車種一覧!$A$4:$F$46,5,FALSE)</f>
        <v>25000</v>
      </c>
      <c r="H61" s="2">
        <v>42962</v>
      </c>
      <c r="I61" s="2">
        <v>42964</v>
      </c>
      <c r="J61" s="12">
        <v>0.45833333333333331</v>
      </c>
      <c r="K61" s="1">
        <f t="shared" si="2"/>
        <v>3</v>
      </c>
      <c r="L61" s="13"/>
      <c r="M61" s="8">
        <f t="shared" si="3"/>
        <v>75000</v>
      </c>
    </row>
    <row r="62" spans="1:13" x14ac:dyDescent="0.15">
      <c r="A62" s="1">
        <v>59</v>
      </c>
      <c r="B62" s="2">
        <v>42948</v>
      </c>
      <c r="C62" s="1">
        <v>301</v>
      </c>
      <c r="D62" s="1" t="str">
        <f>VLOOKUP(C62,車種一覧!$A$4:$F$46,2,FALSE)</f>
        <v>8610スポーツ</v>
      </c>
      <c r="E62" s="1" t="str">
        <f>VLOOKUP(C62,車種一覧!$A$4:$F$46,3,FALSE)</f>
        <v>スポーツ</v>
      </c>
      <c r="F62" s="1" t="str">
        <f>VLOOKUP(C62,車種一覧!$A$4:$F$46,4,FALSE)</f>
        <v>SP1</v>
      </c>
      <c r="G62" s="8">
        <f>VLOOKUP(C62,車種一覧!$A$4:$F$46,5,FALSE)</f>
        <v>11000</v>
      </c>
      <c r="H62" s="2">
        <v>42964</v>
      </c>
      <c r="I62" s="2">
        <v>42964</v>
      </c>
      <c r="J62" s="12">
        <v>0.33333333333333331</v>
      </c>
      <c r="K62" s="1">
        <f t="shared" si="2"/>
        <v>1</v>
      </c>
      <c r="L62" s="13"/>
      <c r="M62" s="8">
        <f t="shared" si="3"/>
        <v>11000</v>
      </c>
    </row>
    <row r="63" spans="1:13" x14ac:dyDescent="0.15">
      <c r="A63" s="1">
        <v>60</v>
      </c>
      <c r="B63" s="2">
        <v>42948</v>
      </c>
      <c r="C63" s="1">
        <v>208</v>
      </c>
      <c r="D63" s="1" t="str">
        <f>VLOOKUP(C63,車種一覧!$A$4:$F$46,2,FALSE)</f>
        <v>SOO</v>
      </c>
      <c r="E63" s="1" t="str">
        <f>VLOOKUP(C63,車種一覧!$A$4:$F$46,3,FALSE)</f>
        <v>ハイブリッド</v>
      </c>
      <c r="F63" s="1" t="str">
        <f>VLOOKUP(C63,車種一覧!$A$4:$F$46,4,FALSE)</f>
        <v>HV3</v>
      </c>
      <c r="G63" s="8">
        <f>VLOOKUP(C63,車種一覧!$A$4:$F$46,5,FALSE)</f>
        <v>11800</v>
      </c>
      <c r="H63" s="2">
        <v>42956</v>
      </c>
      <c r="I63" s="2">
        <v>42956</v>
      </c>
      <c r="J63" s="12">
        <v>0.375</v>
      </c>
      <c r="K63" s="1">
        <f t="shared" si="2"/>
        <v>1</v>
      </c>
      <c r="L63" s="13"/>
      <c r="M63" s="8">
        <f t="shared" si="3"/>
        <v>11800</v>
      </c>
    </row>
    <row r="64" spans="1:13" x14ac:dyDescent="0.15">
      <c r="A64" s="1">
        <v>61</v>
      </c>
      <c r="B64" s="2">
        <v>42948</v>
      </c>
      <c r="C64" s="1">
        <v>401</v>
      </c>
      <c r="D64" s="1" t="str">
        <f>VLOOKUP(C64,車種一覧!$A$4:$F$46,2,FALSE)</f>
        <v>エッスウ</v>
      </c>
      <c r="E64" s="1" t="str">
        <f>VLOOKUP(C64,車種一覧!$A$4:$F$46,3,FALSE)</f>
        <v>ミニバン</v>
      </c>
      <c r="F64" s="1" t="str">
        <f>VLOOKUP(C64,車種一覧!$A$4:$F$46,4,FALSE)</f>
        <v>W1</v>
      </c>
      <c r="G64" s="8">
        <f>VLOOKUP(C64,車種一覧!$A$4:$F$46,5,FALSE)</f>
        <v>6600</v>
      </c>
      <c r="H64" s="2">
        <v>42962</v>
      </c>
      <c r="I64" s="2">
        <v>42963</v>
      </c>
      <c r="J64" s="12">
        <v>0.5</v>
      </c>
      <c r="K64" s="1">
        <f t="shared" si="2"/>
        <v>2</v>
      </c>
      <c r="L64" s="13"/>
      <c r="M64" s="8">
        <f t="shared" si="3"/>
        <v>13200</v>
      </c>
    </row>
    <row r="65" spans="1:13" x14ac:dyDescent="0.15">
      <c r="A65" s="1">
        <v>62</v>
      </c>
      <c r="B65" s="2">
        <v>42948</v>
      </c>
      <c r="C65" s="1">
        <v>502</v>
      </c>
      <c r="D65" s="1" t="str">
        <f>VLOOKUP(C65,車種一覧!$A$4:$F$46,2,FALSE)</f>
        <v>ポラガ</v>
      </c>
      <c r="E65" s="1" t="str">
        <f>VLOOKUP(C65,車種一覧!$A$4:$F$46,3,FALSE)</f>
        <v>RV</v>
      </c>
      <c r="F65" s="1" t="str">
        <f>VLOOKUP(C65,車種一覧!$A$4:$F$46,4,FALSE)</f>
        <v>RV2</v>
      </c>
      <c r="G65" s="8">
        <f>VLOOKUP(C65,車種一覧!$A$4:$F$46,5,FALSE)</f>
        <v>14000</v>
      </c>
      <c r="H65" s="2">
        <v>42972</v>
      </c>
      <c r="I65" s="2">
        <v>42975</v>
      </c>
      <c r="J65" s="12">
        <v>0.52083333333333337</v>
      </c>
      <c r="K65" s="1">
        <f t="shared" si="2"/>
        <v>4</v>
      </c>
      <c r="L65" s="13"/>
      <c r="M65" s="8">
        <f t="shared" si="3"/>
        <v>56000</v>
      </c>
    </row>
    <row r="66" spans="1:13" x14ac:dyDescent="0.15">
      <c r="A66" s="1">
        <v>63</v>
      </c>
      <c r="B66" s="2">
        <v>42950</v>
      </c>
      <c r="C66" s="1">
        <v>201</v>
      </c>
      <c r="D66" s="1" t="str">
        <f>VLOOKUP(C66,車種一覧!$A$4:$F$46,2,FALSE)</f>
        <v>タクカ</v>
      </c>
      <c r="E66" s="1" t="str">
        <f>VLOOKUP(C66,車種一覧!$A$4:$F$46,3,FALSE)</f>
        <v>ハイブリッド</v>
      </c>
      <c r="F66" s="1" t="str">
        <f>VLOOKUP(C66,車種一覧!$A$4:$F$46,4,FALSE)</f>
        <v>HV1</v>
      </c>
      <c r="G66" s="8">
        <f>VLOOKUP(C66,車種一覧!$A$4:$F$46,5,FALSE)</f>
        <v>6500</v>
      </c>
      <c r="H66" s="2">
        <v>42951</v>
      </c>
      <c r="I66" s="2">
        <v>42953</v>
      </c>
      <c r="J66" s="12">
        <v>0.54166666666666663</v>
      </c>
      <c r="K66" s="1">
        <f t="shared" si="2"/>
        <v>3</v>
      </c>
      <c r="L66" s="13"/>
      <c r="M66" s="8">
        <f t="shared" si="3"/>
        <v>19500</v>
      </c>
    </row>
    <row r="67" spans="1:13" x14ac:dyDescent="0.15">
      <c r="A67" s="1">
        <v>64</v>
      </c>
      <c r="B67" s="2">
        <v>42951</v>
      </c>
      <c r="C67" s="1">
        <v>101</v>
      </c>
      <c r="D67" s="1" t="str">
        <f>VLOOKUP(C67,車種一覧!$A$4:$F$46,2,FALSE)</f>
        <v>ベッツ</v>
      </c>
      <c r="E67" s="1" t="str">
        <f>VLOOKUP(C67,車種一覧!$A$4:$F$46,3,FALSE)</f>
        <v>乗用車</v>
      </c>
      <c r="F67" s="1" t="str">
        <f>VLOOKUP(C67,車種一覧!$A$4:$F$46,4,FALSE)</f>
        <v>P1</v>
      </c>
      <c r="G67" s="8">
        <f>VLOOKUP(C67,車種一覧!$A$4:$F$46,5,FALSE)</f>
        <v>5400</v>
      </c>
      <c r="H67" s="2">
        <v>42971</v>
      </c>
      <c r="I67" s="2">
        <v>42973</v>
      </c>
      <c r="J67" s="12">
        <v>0.375</v>
      </c>
      <c r="K67" s="1">
        <f t="shared" si="2"/>
        <v>3</v>
      </c>
      <c r="L67" s="13"/>
      <c r="M67" s="8">
        <f t="shared" si="3"/>
        <v>16200</v>
      </c>
    </row>
    <row r="68" spans="1:13" x14ac:dyDescent="0.15">
      <c r="A68" s="1">
        <v>65</v>
      </c>
      <c r="B68" s="2">
        <v>42951</v>
      </c>
      <c r="C68" s="1">
        <v>104</v>
      </c>
      <c r="D68" s="1" t="str">
        <f>VLOOKUP(C68,車種一覧!$A$4:$F$46,2,FALSE)</f>
        <v>パクティ</v>
      </c>
      <c r="E68" s="1" t="str">
        <f>VLOOKUP(C68,車種一覧!$A$4:$F$46,3,FALSE)</f>
        <v>乗用車</v>
      </c>
      <c r="F68" s="1" t="str">
        <f>VLOOKUP(C68,車種一覧!$A$4:$F$46,4,FALSE)</f>
        <v>P2</v>
      </c>
      <c r="G68" s="8">
        <f>VLOOKUP(C68,車種一覧!$A$4:$F$46,5,FALSE)</f>
        <v>6500</v>
      </c>
      <c r="H68" s="2">
        <v>42954</v>
      </c>
      <c r="I68" s="2">
        <v>42957</v>
      </c>
      <c r="J68" s="12">
        <v>0.375</v>
      </c>
      <c r="K68" s="1">
        <f t="shared" ref="K68:K99" si="4">I68-H68+1</f>
        <v>4</v>
      </c>
      <c r="L68" s="13"/>
      <c r="M68" s="8">
        <f t="shared" ref="M68:M99" si="5">G68*K68*(1-L68)</f>
        <v>26000</v>
      </c>
    </row>
    <row r="69" spans="1:13" x14ac:dyDescent="0.15">
      <c r="A69" s="1">
        <v>66</v>
      </c>
      <c r="B69" s="2">
        <v>42952</v>
      </c>
      <c r="C69" s="1">
        <v>108</v>
      </c>
      <c r="D69" s="1" t="str">
        <f>VLOOKUP(C69,車種一覧!$A$4:$F$46,2,FALSE)</f>
        <v>プレオト</v>
      </c>
      <c r="E69" s="1" t="str">
        <f>VLOOKUP(C69,車種一覧!$A$4:$F$46,3,FALSE)</f>
        <v>乗用車</v>
      </c>
      <c r="F69" s="1" t="str">
        <f>VLOOKUP(C69,車種一覧!$A$4:$F$46,4,FALSE)</f>
        <v>P3</v>
      </c>
      <c r="G69" s="8">
        <f>VLOOKUP(C69,車種一覧!$A$4:$F$46,5,FALSE)</f>
        <v>7400</v>
      </c>
      <c r="H69" s="2">
        <v>42979</v>
      </c>
      <c r="I69" s="2">
        <v>42981</v>
      </c>
      <c r="J69" s="12">
        <v>0.4375</v>
      </c>
      <c r="K69" s="1">
        <f t="shared" si="4"/>
        <v>3</v>
      </c>
      <c r="L69" s="13"/>
      <c r="M69" s="8">
        <f t="shared" si="5"/>
        <v>22200</v>
      </c>
    </row>
    <row r="70" spans="1:13" x14ac:dyDescent="0.15">
      <c r="A70" s="1">
        <v>67</v>
      </c>
      <c r="B70" s="2">
        <v>42952</v>
      </c>
      <c r="C70" s="1">
        <v>213</v>
      </c>
      <c r="D70" s="1" t="str">
        <f>VLOOKUP(C70,車種一覧!$A$4:$F$46,2,FALSE)</f>
        <v>ノウキー</v>
      </c>
      <c r="E70" s="1" t="str">
        <f>VLOOKUP(C70,車種一覧!$A$4:$F$46,3,FALSE)</f>
        <v>ハイブリッド</v>
      </c>
      <c r="F70" s="1" t="str">
        <f>VLOOKUP(C70,車種一覧!$A$4:$F$46,4,FALSE)</f>
        <v>HW2</v>
      </c>
      <c r="G70" s="8">
        <f>VLOOKUP(C70,車種一覧!$A$4:$F$46,5,FALSE)</f>
        <v>14500</v>
      </c>
      <c r="H70" s="2">
        <v>42964</v>
      </c>
      <c r="I70" s="2">
        <v>42967</v>
      </c>
      <c r="J70" s="12">
        <v>0.72916666666666663</v>
      </c>
      <c r="K70" s="1">
        <f t="shared" si="4"/>
        <v>4</v>
      </c>
      <c r="L70" s="13"/>
      <c r="M70" s="8">
        <f t="shared" si="5"/>
        <v>58000</v>
      </c>
    </row>
    <row r="71" spans="1:13" x14ac:dyDescent="0.15">
      <c r="A71" s="1">
        <v>68</v>
      </c>
      <c r="B71" s="2">
        <v>42952</v>
      </c>
      <c r="C71" s="1">
        <v>203</v>
      </c>
      <c r="D71" s="1" t="str">
        <f>VLOOKUP(C71,車種一覧!$A$4:$F$46,2,FALSE)</f>
        <v>プリチー1.5</v>
      </c>
      <c r="E71" s="1" t="str">
        <f>VLOOKUP(C71,車種一覧!$A$4:$F$46,3,FALSE)</f>
        <v>ハイブリッド</v>
      </c>
      <c r="F71" s="1" t="str">
        <f>VLOOKUP(C71,車種一覧!$A$4:$F$46,4,FALSE)</f>
        <v>HV1</v>
      </c>
      <c r="G71" s="8">
        <f>VLOOKUP(C71,車種一覧!$A$4:$F$46,5,FALSE)</f>
        <v>6500</v>
      </c>
      <c r="H71" s="2">
        <v>42962</v>
      </c>
      <c r="I71" s="2">
        <v>42962</v>
      </c>
      <c r="J71" s="12">
        <v>0.4375</v>
      </c>
      <c r="K71" s="1">
        <f t="shared" si="4"/>
        <v>1</v>
      </c>
      <c r="L71" s="13"/>
      <c r="M71" s="8">
        <f t="shared" si="5"/>
        <v>6500</v>
      </c>
    </row>
    <row r="72" spans="1:13" x14ac:dyDescent="0.15">
      <c r="A72" s="1">
        <v>69</v>
      </c>
      <c r="B72" s="2">
        <v>42953</v>
      </c>
      <c r="C72" s="1">
        <v>208</v>
      </c>
      <c r="D72" s="1" t="str">
        <f>VLOOKUP(C72,車種一覧!$A$4:$F$46,2,FALSE)</f>
        <v>SOO</v>
      </c>
      <c r="E72" s="1" t="str">
        <f>VLOOKUP(C72,車種一覧!$A$4:$F$46,3,FALSE)</f>
        <v>ハイブリッド</v>
      </c>
      <c r="F72" s="1" t="str">
        <f>VLOOKUP(C72,車種一覧!$A$4:$F$46,4,FALSE)</f>
        <v>HV3</v>
      </c>
      <c r="G72" s="8">
        <f>VLOOKUP(C72,車種一覧!$A$4:$F$46,5,FALSE)</f>
        <v>11800</v>
      </c>
      <c r="H72" s="2">
        <v>42953</v>
      </c>
      <c r="I72" s="2">
        <v>42954</v>
      </c>
      <c r="J72" s="12">
        <v>0.4375</v>
      </c>
      <c r="K72" s="1">
        <f t="shared" si="4"/>
        <v>2</v>
      </c>
      <c r="L72" s="13"/>
      <c r="M72" s="8">
        <f t="shared" si="5"/>
        <v>23600</v>
      </c>
    </row>
    <row r="73" spans="1:13" x14ac:dyDescent="0.15">
      <c r="A73" s="1">
        <v>70</v>
      </c>
      <c r="B73" s="2">
        <v>42953</v>
      </c>
      <c r="C73" s="1">
        <v>202</v>
      </c>
      <c r="D73" s="1" t="str">
        <f>VLOOKUP(C73,車種一覧!$A$4:$F$46,2,FALSE)</f>
        <v>アクシコ</v>
      </c>
      <c r="E73" s="1" t="str">
        <f>VLOOKUP(C73,車種一覧!$A$4:$F$46,3,FALSE)</f>
        <v>ハイブリッド</v>
      </c>
      <c r="F73" s="1" t="str">
        <f>VLOOKUP(C73,車種一覧!$A$4:$F$46,4,FALSE)</f>
        <v>HV1</v>
      </c>
      <c r="G73" s="8">
        <f>VLOOKUP(C73,車種一覧!$A$4:$F$46,5,FALSE)</f>
        <v>6800</v>
      </c>
      <c r="H73" s="2">
        <v>42976</v>
      </c>
      <c r="I73" s="2">
        <v>42980</v>
      </c>
      <c r="J73" s="12">
        <v>0.33333333333333331</v>
      </c>
      <c r="K73" s="1">
        <f t="shared" si="4"/>
        <v>5</v>
      </c>
      <c r="L73" s="13"/>
      <c r="M73" s="8">
        <f t="shared" si="5"/>
        <v>34000</v>
      </c>
    </row>
    <row r="74" spans="1:13" x14ac:dyDescent="0.15">
      <c r="A74" s="1">
        <v>71</v>
      </c>
      <c r="B74" s="2">
        <v>42954</v>
      </c>
      <c r="C74" s="1">
        <v>202</v>
      </c>
      <c r="D74" s="1" t="str">
        <f>VLOOKUP(C74,車種一覧!$A$4:$F$46,2,FALSE)</f>
        <v>アクシコ</v>
      </c>
      <c r="E74" s="1" t="str">
        <f>VLOOKUP(C74,車種一覧!$A$4:$F$46,3,FALSE)</f>
        <v>ハイブリッド</v>
      </c>
      <c r="F74" s="1" t="str">
        <f>VLOOKUP(C74,車種一覧!$A$4:$F$46,4,FALSE)</f>
        <v>HV1</v>
      </c>
      <c r="G74" s="8">
        <f>VLOOKUP(C74,車種一覧!$A$4:$F$46,5,FALSE)</f>
        <v>6800</v>
      </c>
      <c r="H74" s="2">
        <v>42954</v>
      </c>
      <c r="I74" s="2">
        <v>42957</v>
      </c>
      <c r="J74" s="12">
        <v>0.39583333333333331</v>
      </c>
      <c r="K74" s="1">
        <f t="shared" si="4"/>
        <v>4</v>
      </c>
      <c r="L74" s="13"/>
      <c r="M74" s="8">
        <f t="shared" si="5"/>
        <v>27200</v>
      </c>
    </row>
    <row r="75" spans="1:13" x14ac:dyDescent="0.15">
      <c r="A75" s="1">
        <v>72</v>
      </c>
      <c r="B75" s="2">
        <v>42954</v>
      </c>
      <c r="C75" s="1">
        <v>203</v>
      </c>
      <c r="D75" s="1" t="str">
        <f>VLOOKUP(C75,車種一覧!$A$4:$F$46,2,FALSE)</f>
        <v>プリチー1.5</v>
      </c>
      <c r="E75" s="1" t="str">
        <f>VLOOKUP(C75,車種一覧!$A$4:$F$46,3,FALSE)</f>
        <v>ハイブリッド</v>
      </c>
      <c r="F75" s="1" t="str">
        <f>VLOOKUP(C75,車種一覧!$A$4:$F$46,4,FALSE)</f>
        <v>HV1</v>
      </c>
      <c r="G75" s="8">
        <f>VLOOKUP(C75,車種一覧!$A$4:$F$46,5,FALSE)</f>
        <v>6500</v>
      </c>
      <c r="H75" s="2">
        <v>42973</v>
      </c>
      <c r="I75" s="2">
        <v>42976</v>
      </c>
      <c r="J75" s="12">
        <v>0.45833333333333331</v>
      </c>
      <c r="K75" s="1">
        <f t="shared" si="4"/>
        <v>4</v>
      </c>
      <c r="L75" s="13"/>
      <c r="M75" s="8">
        <f t="shared" si="5"/>
        <v>26000</v>
      </c>
    </row>
    <row r="76" spans="1:13" x14ac:dyDescent="0.15">
      <c r="A76" s="1">
        <v>73</v>
      </c>
      <c r="B76" s="2">
        <v>42956</v>
      </c>
      <c r="C76" s="1">
        <v>402</v>
      </c>
      <c r="D76" s="1" t="str">
        <f>VLOOKUP(C76,車種一覧!$A$4:$F$46,2,FALSE)</f>
        <v>ユウシス</v>
      </c>
      <c r="E76" s="1" t="str">
        <f>VLOOKUP(C76,車種一覧!$A$4:$F$46,3,FALSE)</f>
        <v>ミニバン</v>
      </c>
      <c r="F76" s="1" t="str">
        <f>VLOOKUP(C76,車種一覧!$A$4:$F$46,4,FALSE)</f>
        <v>W1</v>
      </c>
      <c r="G76" s="8">
        <f>VLOOKUP(C76,車種一覧!$A$4:$F$46,5,FALSE)</f>
        <v>6600</v>
      </c>
      <c r="H76" s="2">
        <v>42964</v>
      </c>
      <c r="I76" s="2">
        <v>42968</v>
      </c>
      <c r="J76" s="12">
        <v>0.54166666666666663</v>
      </c>
      <c r="K76" s="1">
        <f t="shared" si="4"/>
        <v>5</v>
      </c>
      <c r="L76" s="13"/>
      <c r="M76" s="8">
        <f t="shared" si="5"/>
        <v>33000</v>
      </c>
    </row>
    <row r="77" spans="1:13" x14ac:dyDescent="0.15">
      <c r="A77" s="1">
        <v>74</v>
      </c>
      <c r="B77" s="2">
        <v>42957</v>
      </c>
      <c r="C77" s="1">
        <v>214</v>
      </c>
      <c r="D77" s="1" t="str">
        <f>VLOOKUP(C77,車種一覧!$A$4:$F$46,2,FALSE)</f>
        <v>ボクサー</v>
      </c>
      <c r="E77" s="1" t="str">
        <f>VLOOKUP(C77,車種一覧!$A$4:$F$46,3,FALSE)</f>
        <v>ハイブリッド</v>
      </c>
      <c r="F77" s="1" t="str">
        <f>VLOOKUP(C77,車種一覧!$A$4:$F$46,4,FALSE)</f>
        <v>HW2</v>
      </c>
      <c r="G77" s="8">
        <f>VLOOKUP(C77,車種一覧!$A$4:$F$46,5,FALSE)</f>
        <v>14500</v>
      </c>
      <c r="H77" s="2">
        <v>42972</v>
      </c>
      <c r="I77" s="2">
        <v>42972</v>
      </c>
      <c r="J77" s="12">
        <v>0.79166666666666663</v>
      </c>
      <c r="K77" s="1">
        <f t="shared" si="4"/>
        <v>1</v>
      </c>
      <c r="L77" s="13"/>
      <c r="M77" s="8">
        <f t="shared" si="5"/>
        <v>14500</v>
      </c>
    </row>
    <row r="78" spans="1:13" x14ac:dyDescent="0.15">
      <c r="A78" s="1">
        <v>75</v>
      </c>
      <c r="B78" s="2">
        <v>42957</v>
      </c>
      <c r="C78" s="1">
        <v>602</v>
      </c>
      <c r="D78" s="1" t="str">
        <f>VLOOKUP(C78,車種一覧!$A$4:$F$46,2,FALSE)</f>
        <v>ベンベルク</v>
      </c>
      <c r="E78" s="1" t="str">
        <f>VLOOKUP(C78,車種一覧!$A$4:$F$46,3,FALSE)</f>
        <v>輸入車</v>
      </c>
      <c r="F78" s="1" t="str">
        <f>VLOOKUP(C78,車種一覧!$A$4:$F$46,4,FALSE)</f>
        <v>G1</v>
      </c>
      <c r="G78" s="8">
        <f>VLOOKUP(C78,車種一覧!$A$4:$F$46,5,FALSE)</f>
        <v>20000</v>
      </c>
      <c r="H78" s="2">
        <v>42977</v>
      </c>
      <c r="I78" s="2">
        <v>42979</v>
      </c>
      <c r="J78" s="12">
        <v>0.33333333333333331</v>
      </c>
      <c r="K78" s="1">
        <f t="shared" si="4"/>
        <v>3</v>
      </c>
      <c r="L78" s="13"/>
      <c r="M78" s="8">
        <f t="shared" si="5"/>
        <v>60000</v>
      </c>
    </row>
    <row r="79" spans="1:13" x14ac:dyDescent="0.15">
      <c r="A79" s="1">
        <v>76</v>
      </c>
      <c r="B79" s="2">
        <v>42959</v>
      </c>
      <c r="C79" s="1">
        <v>202</v>
      </c>
      <c r="D79" s="1" t="str">
        <f>VLOOKUP(C79,車種一覧!$A$4:$F$46,2,FALSE)</f>
        <v>アクシコ</v>
      </c>
      <c r="E79" s="1" t="str">
        <f>VLOOKUP(C79,車種一覧!$A$4:$F$46,3,FALSE)</f>
        <v>ハイブリッド</v>
      </c>
      <c r="F79" s="1" t="str">
        <f>VLOOKUP(C79,車種一覧!$A$4:$F$46,4,FALSE)</f>
        <v>HV1</v>
      </c>
      <c r="G79" s="8">
        <f>VLOOKUP(C79,車種一覧!$A$4:$F$46,5,FALSE)</f>
        <v>6800</v>
      </c>
      <c r="H79" s="2">
        <v>42963</v>
      </c>
      <c r="I79" s="2">
        <v>42966</v>
      </c>
      <c r="J79" s="12">
        <v>0.58333333333333337</v>
      </c>
      <c r="K79" s="1">
        <f t="shared" si="4"/>
        <v>4</v>
      </c>
      <c r="L79" s="13"/>
      <c r="M79" s="8">
        <f t="shared" si="5"/>
        <v>27200</v>
      </c>
    </row>
    <row r="80" spans="1:13" x14ac:dyDescent="0.15">
      <c r="A80" s="1">
        <v>77</v>
      </c>
      <c r="B80" s="2">
        <v>42960</v>
      </c>
      <c r="C80" s="1">
        <v>403</v>
      </c>
      <c r="D80" s="1" t="str">
        <f>VLOOKUP(C80,車種一覧!$A$4:$F$46,2,FALSE)</f>
        <v>ノウキー</v>
      </c>
      <c r="E80" s="1" t="str">
        <f>VLOOKUP(C80,車種一覧!$A$4:$F$46,3,FALSE)</f>
        <v>ミニバン</v>
      </c>
      <c r="F80" s="1" t="str">
        <f>VLOOKUP(C80,車種一覧!$A$4:$F$46,4,FALSE)</f>
        <v>W2</v>
      </c>
      <c r="G80" s="8">
        <f>VLOOKUP(C80,車種一覧!$A$4:$F$46,5,FALSE)</f>
        <v>12000</v>
      </c>
      <c r="H80" s="2">
        <v>42965</v>
      </c>
      <c r="I80" s="2">
        <v>42967</v>
      </c>
      <c r="J80" s="12">
        <v>0.64583333333333337</v>
      </c>
      <c r="K80" s="1">
        <f t="shared" si="4"/>
        <v>3</v>
      </c>
      <c r="L80" s="13"/>
      <c r="M80" s="8">
        <f t="shared" si="5"/>
        <v>36000</v>
      </c>
    </row>
    <row r="81" spans="1:13" x14ac:dyDescent="0.15">
      <c r="A81" s="1">
        <v>78</v>
      </c>
      <c r="B81" s="2">
        <v>42960</v>
      </c>
      <c r="C81" s="1">
        <v>203</v>
      </c>
      <c r="D81" s="1" t="str">
        <f>VLOOKUP(C81,車種一覧!$A$4:$F$46,2,FALSE)</f>
        <v>プリチー1.5</v>
      </c>
      <c r="E81" s="1" t="str">
        <f>VLOOKUP(C81,車種一覧!$A$4:$F$46,3,FALSE)</f>
        <v>ハイブリッド</v>
      </c>
      <c r="F81" s="1" t="str">
        <f>VLOOKUP(C81,車種一覧!$A$4:$F$46,4,FALSE)</f>
        <v>HV1</v>
      </c>
      <c r="G81" s="8">
        <f>VLOOKUP(C81,車種一覧!$A$4:$F$46,5,FALSE)</f>
        <v>6500</v>
      </c>
      <c r="H81" s="2">
        <v>42981</v>
      </c>
      <c r="I81" s="2">
        <v>42984</v>
      </c>
      <c r="J81" s="12">
        <v>0.35416666666666669</v>
      </c>
      <c r="K81" s="1">
        <f t="shared" si="4"/>
        <v>4</v>
      </c>
      <c r="L81" s="13"/>
      <c r="M81" s="8">
        <f t="shared" si="5"/>
        <v>26000</v>
      </c>
    </row>
    <row r="82" spans="1:13" x14ac:dyDescent="0.15">
      <c r="A82" s="1">
        <v>79</v>
      </c>
      <c r="B82" s="2">
        <v>42961</v>
      </c>
      <c r="C82" s="1">
        <v>216</v>
      </c>
      <c r="D82" s="1" t="str">
        <f>VLOOKUP(C82,車種一覧!$A$4:$F$46,2,FALSE)</f>
        <v>マルファト</v>
      </c>
      <c r="E82" s="1" t="str">
        <f>VLOOKUP(C82,車種一覧!$A$4:$F$46,3,FALSE)</f>
        <v>ハイブリッド</v>
      </c>
      <c r="F82" s="1" t="str">
        <f>VLOOKUP(C82,車種一覧!$A$4:$F$46,4,FALSE)</f>
        <v>HW3</v>
      </c>
      <c r="G82" s="8">
        <f>VLOOKUP(C82,車種一覧!$A$4:$F$46,5,FALSE)</f>
        <v>16800</v>
      </c>
      <c r="H82" s="2">
        <v>42974</v>
      </c>
      <c r="I82" s="2">
        <v>42976</v>
      </c>
      <c r="J82" s="12">
        <v>0.45833333333333331</v>
      </c>
      <c r="K82" s="1">
        <f t="shared" si="4"/>
        <v>3</v>
      </c>
      <c r="L82" s="13"/>
      <c r="M82" s="8">
        <f t="shared" si="5"/>
        <v>50400</v>
      </c>
    </row>
    <row r="83" spans="1:13" x14ac:dyDescent="0.15">
      <c r="A83" s="1">
        <v>80</v>
      </c>
      <c r="B83" s="2">
        <v>42961</v>
      </c>
      <c r="C83" s="1">
        <v>212</v>
      </c>
      <c r="D83" s="1" t="str">
        <f>VLOOKUP(C83,車種一覧!$A$4:$F$46,2,FALSE)</f>
        <v>プリチーWX</v>
      </c>
      <c r="E83" s="1" t="str">
        <f>VLOOKUP(C83,車種一覧!$A$4:$F$46,3,FALSE)</f>
        <v>ハイブリッド</v>
      </c>
      <c r="F83" s="1" t="str">
        <f>VLOOKUP(C83,車種一覧!$A$4:$F$46,4,FALSE)</f>
        <v>HW1</v>
      </c>
      <c r="G83" s="8">
        <f>VLOOKUP(C83,車種一覧!$A$4:$F$46,5,FALSE)</f>
        <v>9700</v>
      </c>
      <c r="H83" s="2">
        <v>42982</v>
      </c>
      <c r="I83" s="2">
        <v>42984</v>
      </c>
      <c r="J83" s="12">
        <v>0.72916666666666663</v>
      </c>
      <c r="K83" s="1">
        <f t="shared" si="4"/>
        <v>3</v>
      </c>
      <c r="L83" s="13"/>
      <c r="M83" s="8">
        <f t="shared" si="5"/>
        <v>29100</v>
      </c>
    </row>
    <row r="84" spans="1:13" x14ac:dyDescent="0.15">
      <c r="A84" s="1">
        <v>81</v>
      </c>
      <c r="B84" s="2">
        <v>42961</v>
      </c>
      <c r="C84" s="1">
        <v>402</v>
      </c>
      <c r="D84" s="1" t="str">
        <f>VLOOKUP(C84,車種一覧!$A$4:$F$46,2,FALSE)</f>
        <v>ユウシス</v>
      </c>
      <c r="E84" s="1" t="str">
        <f>VLOOKUP(C84,車種一覧!$A$4:$F$46,3,FALSE)</f>
        <v>ミニバン</v>
      </c>
      <c r="F84" s="1" t="str">
        <f>VLOOKUP(C84,車種一覧!$A$4:$F$46,4,FALSE)</f>
        <v>W1</v>
      </c>
      <c r="G84" s="8">
        <f>VLOOKUP(C84,車種一覧!$A$4:$F$46,5,FALSE)</f>
        <v>6600</v>
      </c>
      <c r="H84" s="2">
        <v>42961</v>
      </c>
      <c r="I84" s="2">
        <v>42963</v>
      </c>
      <c r="J84" s="12">
        <v>0.47916666666666669</v>
      </c>
      <c r="K84" s="1">
        <f t="shared" si="4"/>
        <v>3</v>
      </c>
      <c r="L84" s="13"/>
      <c r="M84" s="8">
        <f t="shared" si="5"/>
        <v>19800</v>
      </c>
    </row>
    <row r="85" spans="1:13" x14ac:dyDescent="0.15">
      <c r="A85" s="1">
        <v>82</v>
      </c>
      <c r="B85" s="2">
        <v>42961</v>
      </c>
      <c r="C85" s="1">
        <v>503</v>
      </c>
      <c r="D85" s="1" t="str">
        <f>VLOOKUP(C85,車種一覧!$A$4:$F$46,2,FALSE)</f>
        <v>ガードバン</v>
      </c>
      <c r="E85" s="1" t="str">
        <f>VLOOKUP(C85,車種一覧!$A$4:$F$46,3,FALSE)</f>
        <v>RV</v>
      </c>
      <c r="F85" s="1" t="str">
        <f>VLOOKUP(C85,車種一覧!$A$4:$F$46,4,FALSE)</f>
        <v>RV2</v>
      </c>
      <c r="G85" s="8">
        <f>VLOOKUP(C85,車種一覧!$A$4:$F$46,5,FALSE)</f>
        <v>14000</v>
      </c>
      <c r="H85" s="2">
        <v>42984</v>
      </c>
      <c r="I85" s="2">
        <v>42987</v>
      </c>
      <c r="J85" s="12">
        <v>0.39583333333333331</v>
      </c>
      <c r="K85" s="1">
        <f t="shared" si="4"/>
        <v>4</v>
      </c>
      <c r="L85" s="13"/>
      <c r="M85" s="8">
        <f t="shared" si="5"/>
        <v>56000</v>
      </c>
    </row>
    <row r="86" spans="1:13" x14ac:dyDescent="0.15">
      <c r="A86" s="1">
        <v>83</v>
      </c>
      <c r="B86" s="2">
        <v>42962</v>
      </c>
      <c r="C86" s="1">
        <v>215</v>
      </c>
      <c r="D86" s="1" t="str">
        <f>VLOOKUP(C86,車種一覧!$A$4:$F$46,2,FALSE)</f>
        <v>ギストマ</v>
      </c>
      <c r="E86" s="1" t="str">
        <f>VLOOKUP(C86,車種一覧!$A$4:$F$46,3,FALSE)</f>
        <v>ハイブリッド</v>
      </c>
      <c r="F86" s="1" t="str">
        <f>VLOOKUP(C86,車種一覧!$A$4:$F$46,4,FALSE)</f>
        <v>HW3</v>
      </c>
      <c r="G86" s="8">
        <f>VLOOKUP(C86,車種一覧!$A$4:$F$46,5,FALSE)</f>
        <v>16800</v>
      </c>
      <c r="H86" s="2">
        <v>42984</v>
      </c>
      <c r="I86" s="2">
        <v>42987</v>
      </c>
      <c r="J86" s="12">
        <v>0.375</v>
      </c>
      <c r="K86" s="1">
        <f t="shared" si="4"/>
        <v>4</v>
      </c>
      <c r="L86" s="13"/>
      <c r="M86" s="8">
        <f t="shared" si="5"/>
        <v>67200</v>
      </c>
    </row>
    <row r="87" spans="1:13" x14ac:dyDescent="0.15">
      <c r="A87" s="1">
        <v>84</v>
      </c>
      <c r="B87" s="2">
        <v>42963</v>
      </c>
      <c r="C87" s="1">
        <v>216</v>
      </c>
      <c r="D87" s="1" t="str">
        <f>VLOOKUP(C87,車種一覧!$A$4:$F$46,2,FALSE)</f>
        <v>マルファト</v>
      </c>
      <c r="E87" s="1" t="str">
        <f>VLOOKUP(C87,車種一覧!$A$4:$F$46,3,FALSE)</f>
        <v>ハイブリッド</v>
      </c>
      <c r="F87" s="1" t="str">
        <f>VLOOKUP(C87,車種一覧!$A$4:$F$46,4,FALSE)</f>
        <v>HW3</v>
      </c>
      <c r="G87" s="8">
        <f>VLOOKUP(C87,車種一覧!$A$4:$F$46,5,FALSE)</f>
        <v>16800</v>
      </c>
      <c r="H87" s="2">
        <v>42976</v>
      </c>
      <c r="I87" s="2">
        <v>42979</v>
      </c>
      <c r="J87" s="12">
        <v>0.45833333333333331</v>
      </c>
      <c r="K87" s="1">
        <f t="shared" si="4"/>
        <v>4</v>
      </c>
      <c r="L87" s="13"/>
      <c r="M87" s="8">
        <f t="shared" si="5"/>
        <v>67200</v>
      </c>
    </row>
    <row r="88" spans="1:13" x14ac:dyDescent="0.15">
      <c r="A88" s="1">
        <v>85</v>
      </c>
      <c r="B88" s="2">
        <v>42963</v>
      </c>
      <c r="C88" s="1">
        <v>207</v>
      </c>
      <c r="D88" s="1" t="str">
        <f>VLOOKUP(C88,車種一覧!$A$4:$F$46,2,FALSE)</f>
        <v>プリチーPHV</v>
      </c>
      <c r="E88" s="1" t="str">
        <f>VLOOKUP(C88,車種一覧!$A$4:$F$46,3,FALSE)</f>
        <v>ハイブリッド</v>
      </c>
      <c r="F88" s="1" t="str">
        <f>VLOOKUP(C88,車種一覧!$A$4:$F$46,4,FALSE)</f>
        <v>HV2</v>
      </c>
      <c r="G88" s="8">
        <f>VLOOKUP(C88,車種一覧!$A$4:$F$46,5,FALSE)</f>
        <v>8700</v>
      </c>
      <c r="H88" s="2">
        <v>42974</v>
      </c>
      <c r="I88" s="2">
        <v>42974</v>
      </c>
      <c r="J88" s="12">
        <v>0.33333333333333331</v>
      </c>
      <c r="K88" s="1">
        <f t="shared" si="4"/>
        <v>1</v>
      </c>
      <c r="L88" s="13"/>
      <c r="M88" s="8">
        <f t="shared" si="5"/>
        <v>8700</v>
      </c>
    </row>
    <row r="89" spans="1:13" x14ac:dyDescent="0.15">
      <c r="A89" s="1">
        <v>86</v>
      </c>
      <c r="B89" s="2">
        <v>42963</v>
      </c>
      <c r="C89" s="1">
        <v>503</v>
      </c>
      <c r="D89" s="1" t="str">
        <f>VLOOKUP(C89,車種一覧!$A$4:$F$46,2,FALSE)</f>
        <v>ガードバン</v>
      </c>
      <c r="E89" s="1" t="str">
        <f>VLOOKUP(C89,車種一覧!$A$4:$F$46,3,FALSE)</f>
        <v>RV</v>
      </c>
      <c r="F89" s="1" t="str">
        <f>VLOOKUP(C89,車種一覧!$A$4:$F$46,4,FALSE)</f>
        <v>RV2</v>
      </c>
      <c r="G89" s="8">
        <f>VLOOKUP(C89,車種一覧!$A$4:$F$46,5,FALSE)</f>
        <v>14000</v>
      </c>
      <c r="H89" s="2">
        <v>42969</v>
      </c>
      <c r="I89" s="2">
        <v>42971</v>
      </c>
      <c r="J89" s="12">
        <v>0.35416666666666669</v>
      </c>
      <c r="K89" s="1">
        <f t="shared" si="4"/>
        <v>3</v>
      </c>
      <c r="L89" s="13"/>
      <c r="M89" s="8">
        <f t="shared" si="5"/>
        <v>42000</v>
      </c>
    </row>
    <row r="90" spans="1:13" x14ac:dyDescent="0.15">
      <c r="A90" s="1">
        <v>87</v>
      </c>
      <c r="B90" s="2">
        <v>42964</v>
      </c>
      <c r="C90" s="1">
        <v>203</v>
      </c>
      <c r="D90" s="1" t="str">
        <f>VLOOKUP(C90,車種一覧!$A$4:$F$46,2,FALSE)</f>
        <v>プリチー1.5</v>
      </c>
      <c r="E90" s="1" t="str">
        <f>VLOOKUP(C90,車種一覧!$A$4:$F$46,3,FALSE)</f>
        <v>ハイブリッド</v>
      </c>
      <c r="F90" s="1" t="str">
        <f>VLOOKUP(C90,車種一覧!$A$4:$F$46,4,FALSE)</f>
        <v>HV1</v>
      </c>
      <c r="G90" s="8">
        <f>VLOOKUP(C90,車種一覧!$A$4:$F$46,5,FALSE)</f>
        <v>6500</v>
      </c>
      <c r="H90" s="2">
        <v>42989</v>
      </c>
      <c r="I90" s="2">
        <v>42990</v>
      </c>
      <c r="J90" s="12">
        <v>0.45833333333333331</v>
      </c>
      <c r="K90" s="1">
        <f t="shared" si="4"/>
        <v>2</v>
      </c>
      <c r="L90" s="13"/>
      <c r="M90" s="8">
        <f t="shared" si="5"/>
        <v>13000</v>
      </c>
    </row>
    <row r="91" spans="1:13" x14ac:dyDescent="0.15">
      <c r="A91" s="1">
        <v>88</v>
      </c>
      <c r="B91" s="2">
        <v>42965</v>
      </c>
      <c r="C91" s="1">
        <v>211</v>
      </c>
      <c r="D91" s="1" t="str">
        <f>VLOOKUP(C91,車種一覧!$A$4:$F$46,2,FALSE)</f>
        <v>アスリート</v>
      </c>
      <c r="E91" s="1" t="str">
        <f>VLOOKUP(C91,車種一覧!$A$4:$F$46,3,FALSE)</f>
        <v>ハイブリッド</v>
      </c>
      <c r="F91" s="1" t="str">
        <f>VLOOKUP(C91,車種一覧!$A$4:$F$46,4,FALSE)</f>
        <v>HV4</v>
      </c>
      <c r="G91" s="8">
        <f>VLOOKUP(C91,車種一覧!$A$4:$F$46,5,FALSE)</f>
        <v>18400</v>
      </c>
      <c r="H91" s="2">
        <v>42981</v>
      </c>
      <c r="I91" s="2">
        <v>42982</v>
      </c>
      <c r="J91" s="12">
        <v>0.45833333333333331</v>
      </c>
      <c r="K91" s="1">
        <f t="shared" si="4"/>
        <v>2</v>
      </c>
      <c r="L91" s="13"/>
      <c r="M91" s="8">
        <f t="shared" si="5"/>
        <v>36800</v>
      </c>
    </row>
    <row r="92" spans="1:13" x14ac:dyDescent="0.15">
      <c r="A92" s="1">
        <v>89</v>
      </c>
      <c r="B92" s="2">
        <v>42966</v>
      </c>
      <c r="C92" s="1">
        <v>201</v>
      </c>
      <c r="D92" s="1" t="str">
        <f>VLOOKUP(C92,車種一覧!$A$4:$F$46,2,FALSE)</f>
        <v>タクカ</v>
      </c>
      <c r="E92" s="1" t="str">
        <f>VLOOKUP(C92,車種一覧!$A$4:$F$46,3,FALSE)</f>
        <v>ハイブリッド</v>
      </c>
      <c r="F92" s="1" t="str">
        <f>VLOOKUP(C92,車種一覧!$A$4:$F$46,4,FALSE)</f>
        <v>HV1</v>
      </c>
      <c r="G92" s="8">
        <f>VLOOKUP(C92,車種一覧!$A$4:$F$46,5,FALSE)</f>
        <v>6500</v>
      </c>
      <c r="H92" s="2">
        <v>42985</v>
      </c>
      <c r="I92" s="2">
        <v>42986</v>
      </c>
      <c r="J92" s="12">
        <v>0.35416666666666669</v>
      </c>
      <c r="K92" s="1">
        <f t="shared" si="4"/>
        <v>2</v>
      </c>
      <c r="L92" s="13"/>
      <c r="M92" s="8">
        <f t="shared" si="5"/>
        <v>13000</v>
      </c>
    </row>
    <row r="93" spans="1:13" x14ac:dyDescent="0.15">
      <c r="A93" s="1">
        <v>90</v>
      </c>
      <c r="B93" s="2">
        <v>42966</v>
      </c>
      <c r="C93" s="1">
        <v>302</v>
      </c>
      <c r="D93" s="1" t="str">
        <f>VLOOKUP(C93,車種一覧!$A$4:$F$46,2,FALSE)</f>
        <v>7786Z</v>
      </c>
      <c r="E93" s="1" t="str">
        <f>VLOOKUP(C93,車種一覧!$A$4:$F$46,3,FALSE)</f>
        <v>スポーツ</v>
      </c>
      <c r="F93" s="1" t="str">
        <f>VLOOKUP(C93,車種一覧!$A$4:$F$46,4,FALSE)</f>
        <v>SP2</v>
      </c>
      <c r="G93" s="8">
        <f>VLOOKUP(C93,車種一覧!$A$4:$F$46,5,FALSE)</f>
        <v>11000</v>
      </c>
      <c r="H93" s="2">
        <v>42977</v>
      </c>
      <c r="I93" s="2">
        <v>42978</v>
      </c>
      <c r="J93" s="12">
        <v>0.4375</v>
      </c>
      <c r="K93" s="1">
        <f t="shared" si="4"/>
        <v>2</v>
      </c>
      <c r="L93" s="13"/>
      <c r="M93" s="8">
        <f t="shared" si="5"/>
        <v>22000</v>
      </c>
    </row>
    <row r="94" spans="1:13" x14ac:dyDescent="0.15">
      <c r="A94" s="1">
        <v>91</v>
      </c>
      <c r="B94" s="2">
        <v>42967</v>
      </c>
      <c r="C94" s="1">
        <v>202</v>
      </c>
      <c r="D94" s="1" t="str">
        <f>VLOOKUP(C94,車種一覧!$A$4:$F$46,2,FALSE)</f>
        <v>アクシコ</v>
      </c>
      <c r="E94" s="1" t="str">
        <f>VLOOKUP(C94,車種一覧!$A$4:$F$46,3,FALSE)</f>
        <v>ハイブリッド</v>
      </c>
      <c r="F94" s="1" t="str">
        <f>VLOOKUP(C94,車種一覧!$A$4:$F$46,4,FALSE)</f>
        <v>HV1</v>
      </c>
      <c r="G94" s="8">
        <f>VLOOKUP(C94,車種一覧!$A$4:$F$46,5,FALSE)</f>
        <v>6800</v>
      </c>
      <c r="H94" s="2">
        <v>42974</v>
      </c>
      <c r="I94" s="2">
        <v>42976</v>
      </c>
      <c r="J94" s="12">
        <v>0.35416666666666669</v>
      </c>
      <c r="K94" s="1">
        <f t="shared" si="4"/>
        <v>3</v>
      </c>
      <c r="L94" s="13"/>
      <c r="M94" s="8">
        <f t="shared" si="5"/>
        <v>20400</v>
      </c>
    </row>
    <row r="95" spans="1:13" x14ac:dyDescent="0.15">
      <c r="A95" s="1">
        <v>92</v>
      </c>
      <c r="B95" s="2">
        <v>42968</v>
      </c>
      <c r="C95" s="1">
        <v>201</v>
      </c>
      <c r="D95" s="1" t="str">
        <f>VLOOKUP(C95,車種一覧!$A$4:$F$46,2,FALSE)</f>
        <v>タクカ</v>
      </c>
      <c r="E95" s="1" t="str">
        <f>VLOOKUP(C95,車種一覧!$A$4:$F$46,3,FALSE)</f>
        <v>ハイブリッド</v>
      </c>
      <c r="F95" s="1" t="str">
        <f>VLOOKUP(C95,車種一覧!$A$4:$F$46,4,FALSE)</f>
        <v>HV1</v>
      </c>
      <c r="G95" s="8">
        <f>VLOOKUP(C95,車種一覧!$A$4:$F$46,5,FALSE)</f>
        <v>6500</v>
      </c>
      <c r="H95" s="2">
        <v>42985</v>
      </c>
      <c r="I95" s="2">
        <v>42987</v>
      </c>
      <c r="J95" s="12">
        <v>0.5</v>
      </c>
      <c r="K95" s="1">
        <f t="shared" si="4"/>
        <v>3</v>
      </c>
      <c r="L95" s="13"/>
      <c r="M95" s="8">
        <f t="shared" si="5"/>
        <v>19500</v>
      </c>
    </row>
    <row r="96" spans="1:13" x14ac:dyDescent="0.15">
      <c r="A96" s="1">
        <v>93</v>
      </c>
      <c r="B96" s="2">
        <v>42969</v>
      </c>
      <c r="C96" s="1">
        <v>111</v>
      </c>
      <c r="D96" s="1" t="str">
        <f>VLOOKUP(C96,車種一覧!$A$4:$F$46,2,FALSE)</f>
        <v>タジック</v>
      </c>
      <c r="E96" s="1" t="str">
        <f>VLOOKUP(C96,車種一覧!$A$4:$F$46,3,FALSE)</f>
        <v>乗用車</v>
      </c>
      <c r="F96" s="1" t="str">
        <f>VLOOKUP(C96,車種一覧!$A$4:$F$46,4,FALSE)</f>
        <v>P5</v>
      </c>
      <c r="G96" s="8">
        <f>VLOOKUP(C96,車種一覧!$A$4:$F$46,5,FALSE)</f>
        <v>16800</v>
      </c>
      <c r="H96" s="2">
        <v>42987</v>
      </c>
      <c r="I96" s="2">
        <v>42988</v>
      </c>
      <c r="J96" s="12">
        <v>0.66666666666666663</v>
      </c>
      <c r="K96" s="1">
        <f t="shared" si="4"/>
        <v>2</v>
      </c>
      <c r="L96" s="13"/>
      <c r="M96" s="8">
        <f t="shared" si="5"/>
        <v>33600</v>
      </c>
    </row>
    <row r="97" spans="1:13" x14ac:dyDescent="0.15">
      <c r="A97" s="1">
        <v>94</v>
      </c>
      <c r="B97" s="2">
        <v>42969</v>
      </c>
      <c r="C97" s="1">
        <v>402</v>
      </c>
      <c r="D97" s="1" t="str">
        <f>VLOOKUP(C97,車種一覧!$A$4:$F$46,2,FALSE)</f>
        <v>ユウシス</v>
      </c>
      <c r="E97" s="1" t="str">
        <f>VLOOKUP(C97,車種一覧!$A$4:$F$46,3,FALSE)</f>
        <v>ミニバン</v>
      </c>
      <c r="F97" s="1" t="str">
        <f>VLOOKUP(C97,車種一覧!$A$4:$F$46,4,FALSE)</f>
        <v>W1</v>
      </c>
      <c r="G97" s="8">
        <f>VLOOKUP(C97,車種一覧!$A$4:$F$46,5,FALSE)</f>
        <v>6600</v>
      </c>
      <c r="H97" s="2">
        <v>42986</v>
      </c>
      <c r="I97" s="2">
        <v>42987</v>
      </c>
      <c r="J97" s="12">
        <v>0.41666666666666669</v>
      </c>
      <c r="K97" s="1">
        <f t="shared" si="4"/>
        <v>2</v>
      </c>
      <c r="L97" s="13"/>
      <c r="M97" s="8">
        <f t="shared" si="5"/>
        <v>13200</v>
      </c>
    </row>
    <row r="98" spans="1:13" x14ac:dyDescent="0.15">
      <c r="A98" s="1">
        <v>95</v>
      </c>
      <c r="B98" s="2">
        <v>42970</v>
      </c>
      <c r="C98" s="1">
        <v>106</v>
      </c>
      <c r="D98" s="1" t="str">
        <f>VLOOKUP(C98,車種一覧!$A$4:$F$46,2,FALSE)</f>
        <v>ポンテ</v>
      </c>
      <c r="E98" s="1" t="str">
        <f>VLOOKUP(C98,車種一覧!$A$4:$F$46,3,FALSE)</f>
        <v>乗用車</v>
      </c>
      <c r="F98" s="1" t="str">
        <f>VLOOKUP(C98,車種一覧!$A$4:$F$46,4,FALSE)</f>
        <v>P2</v>
      </c>
      <c r="G98" s="8">
        <f>VLOOKUP(C98,車種一覧!$A$4:$F$46,5,FALSE)</f>
        <v>6500</v>
      </c>
      <c r="H98" s="2">
        <v>42986</v>
      </c>
      <c r="I98" s="2">
        <v>42986</v>
      </c>
      <c r="J98" s="12">
        <v>0.66666666666666663</v>
      </c>
      <c r="K98" s="1">
        <f t="shared" si="4"/>
        <v>1</v>
      </c>
      <c r="L98" s="13"/>
      <c r="M98" s="8">
        <f t="shared" si="5"/>
        <v>6500</v>
      </c>
    </row>
    <row r="99" spans="1:13" x14ac:dyDescent="0.15">
      <c r="A99" s="1">
        <v>96</v>
      </c>
      <c r="B99" s="2">
        <v>42970</v>
      </c>
      <c r="C99" s="1">
        <v>216</v>
      </c>
      <c r="D99" s="1" t="str">
        <f>VLOOKUP(C99,車種一覧!$A$4:$F$46,2,FALSE)</f>
        <v>マルファト</v>
      </c>
      <c r="E99" s="1" t="str">
        <f>VLOOKUP(C99,車種一覧!$A$4:$F$46,3,FALSE)</f>
        <v>ハイブリッド</v>
      </c>
      <c r="F99" s="1" t="str">
        <f>VLOOKUP(C99,車種一覧!$A$4:$F$46,4,FALSE)</f>
        <v>HW3</v>
      </c>
      <c r="G99" s="8">
        <f>VLOOKUP(C99,車種一覧!$A$4:$F$46,5,FALSE)</f>
        <v>16800</v>
      </c>
      <c r="H99" s="2">
        <v>42986</v>
      </c>
      <c r="I99" s="2">
        <v>42988</v>
      </c>
      <c r="J99" s="12">
        <v>0.45833333333333331</v>
      </c>
      <c r="K99" s="1">
        <f t="shared" si="4"/>
        <v>3</v>
      </c>
      <c r="L99" s="13"/>
      <c r="M99" s="8">
        <f t="shared" si="5"/>
        <v>50400</v>
      </c>
    </row>
    <row r="100" spans="1:13" x14ac:dyDescent="0.15">
      <c r="A100" s="1">
        <v>97</v>
      </c>
      <c r="B100" s="2">
        <v>42971</v>
      </c>
      <c r="C100" s="1">
        <v>206</v>
      </c>
      <c r="D100" s="1" t="str">
        <f>VLOOKUP(C100,車種一覧!$A$4:$F$46,2,FALSE)</f>
        <v>ビールドー</v>
      </c>
      <c r="E100" s="1" t="str">
        <f>VLOOKUP(C100,車種一覧!$A$4:$F$46,3,FALSE)</f>
        <v>ハイブリッド</v>
      </c>
      <c r="F100" s="1" t="str">
        <f>VLOOKUP(C100,車種一覧!$A$4:$F$46,4,FALSE)</f>
        <v>HV2</v>
      </c>
      <c r="G100" s="8">
        <f>VLOOKUP(C100,車種一覧!$A$4:$F$46,5,FALSE)</f>
        <v>8700</v>
      </c>
      <c r="H100" s="2">
        <v>42987</v>
      </c>
      <c r="I100" s="2">
        <v>42989</v>
      </c>
      <c r="J100" s="12">
        <v>0.375</v>
      </c>
      <c r="K100" s="1">
        <f t="shared" ref="K100:K131" si="6">I100-H100+1</f>
        <v>3</v>
      </c>
      <c r="L100" s="13"/>
      <c r="M100" s="8">
        <f t="shared" ref="M100:M131" si="7">G100*K100*(1-L100)</f>
        <v>26100</v>
      </c>
    </row>
    <row r="101" spans="1:13" x14ac:dyDescent="0.15">
      <c r="A101" s="1">
        <v>98</v>
      </c>
      <c r="B101" s="2">
        <v>42973</v>
      </c>
      <c r="C101" s="1">
        <v>209</v>
      </c>
      <c r="D101" s="1" t="str">
        <f>VLOOKUP(C101,車種一覧!$A$4:$F$46,2,FALSE)</f>
        <v>アムオHV</v>
      </c>
      <c r="E101" s="1" t="str">
        <f>VLOOKUP(C101,車種一覧!$A$4:$F$46,3,FALSE)</f>
        <v>ハイブリッド</v>
      </c>
      <c r="F101" s="1" t="str">
        <f>VLOOKUP(C101,車種一覧!$A$4:$F$46,4,FALSE)</f>
        <v>HV3</v>
      </c>
      <c r="G101" s="8">
        <f>VLOOKUP(C101,車種一覧!$A$4:$F$46,5,FALSE)</f>
        <v>11800</v>
      </c>
      <c r="H101" s="2">
        <v>42973</v>
      </c>
      <c r="I101" s="2">
        <v>42976</v>
      </c>
      <c r="J101" s="12">
        <v>0.4375</v>
      </c>
      <c r="K101" s="1">
        <f t="shared" si="6"/>
        <v>4</v>
      </c>
      <c r="L101" s="13"/>
      <c r="M101" s="8">
        <f t="shared" si="7"/>
        <v>47200</v>
      </c>
    </row>
    <row r="102" spans="1:13" x14ac:dyDescent="0.15">
      <c r="A102" s="1">
        <v>99</v>
      </c>
      <c r="B102" s="2">
        <v>42973</v>
      </c>
      <c r="C102" s="1">
        <v>202</v>
      </c>
      <c r="D102" s="1" t="str">
        <f>VLOOKUP(C102,車種一覧!$A$4:$F$46,2,FALSE)</f>
        <v>アクシコ</v>
      </c>
      <c r="E102" s="1" t="str">
        <f>VLOOKUP(C102,車種一覧!$A$4:$F$46,3,FALSE)</f>
        <v>ハイブリッド</v>
      </c>
      <c r="F102" s="1" t="str">
        <f>VLOOKUP(C102,車種一覧!$A$4:$F$46,4,FALSE)</f>
        <v>HV1</v>
      </c>
      <c r="G102" s="8">
        <f>VLOOKUP(C102,車種一覧!$A$4:$F$46,5,FALSE)</f>
        <v>6800</v>
      </c>
      <c r="H102" s="2">
        <v>42975</v>
      </c>
      <c r="I102" s="2">
        <v>42979</v>
      </c>
      <c r="J102" s="12">
        <v>0.41666666666666669</v>
      </c>
      <c r="K102" s="1">
        <f t="shared" si="6"/>
        <v>5</v>
      </c>
      <c r="L102" s="13"/>
      <c r="M102" s="8">
        <f t="shared" si="7"/>
        <v>34000</v>
      </c>
    </row>
    <row r="103" spans="1:13" x14ac:dyDescent="0.15">
      <c r="A103" s="1">
        <v>100</v>
      </c>
      <c r="B103" s="2">
        <v>42975</v>
      </c>
      <c r="C103" s="1">
        <v>213</v>
      </c>
      <c r="D103" s="1" t="str">
        <f>VLOOKUP(C103,車種一覧!$A$4:$F$46,2,FALSE)</f>
        <v>ノウキー</v>
      </c>
      <c r="E103" s="1" t="str">
        <f>VLOOKUP(C103,車種一覧!$A$4:$F$46,3,FALSE)</f>
        <v>ハイブリッド</v>
      </c>
      <c r="F103" s="1" t="str">
        <f>VLOOKUP(C103,車種一覧!$A$4:$F$46,4,FALSE)</f>
        <v>HW2</v>
      </c>
      <c r="G103" s="8">
        <f>VLOOKUP(C103,車種一覧!$A$4:$F$46,5,FALSE)</f>
        <v>14500</v>
      </c>
      <c r="H103" s="2">
        <v>43005</v>
      </c>
      <c r="I103" s="2">
        <v>43007</v>
      </c>
      <c r="J103" s="12">
        <v>0.35416666666666669</v>
      </c>
      <c r="K103" s="1">
        <f t="shared" si="6"/>
        <v>3</v>
      </c>
      <c r="L103" s="13"/>
      <c r="M103" s="8">
        <f t="shared" si="7"/>
        <v>43500</v>
      </c>
    </row>
    <row r="104" spans="1:13" x14ac:dyDescent="0.15">
      <c r="A104" s="1">
        <v>101</v>
      </c>
      <c r="B104" s="2">
        <v>42975</v>
      </c>
      <c r="C104" s="1">
        <v>107</v>
      </c>
      <c r="D104" s="1" t="str">
        <f>VLOOKUP(C104,車種一覧!$A$4:$F$46,2,FALSE)</f>
        <v>アイオン</v>
      </c>
      <c r="E104" s="1" t="str">
        <f>VLOOKUP(C104,車種一覧!$A$4:$F$46,3,FALSE)</f>
        <v>乗用車</v>
      </c>
      <c r="F104" s="1" t="str">
        <f>VLOOKUP(C104,車種一覧!$A$4:$F$46,4,FALSE)</f>
        <v>P3</v>
      </c>
      <c r="G104" s="8">
        <f>VLOOKUP(C104,車種一覧!$A$4:$F$46,5,FALSE)</f>
        <v>7400</v>
      </c>
      <c r="H104" s="2">
        <v>43005</v>
      </c>
      <c r="I104" s="2">
        <v>43005</v>
      </c>
      <c r="J104" s="12">
        <v>0.45833333333333331</v>
      </c>
      <c r="K104" s="1">
        <f t="shared" si="6"/>
        <v>1</v>
      </c>
      <c r="L104" s="13"/>
      <c r="M104" s="8">
        <f t="shared" si="7"/>
        <v>7400</v>
      </c>
    </row>
    <row r="105" spans="1:13" x14ac:dyDescent="0.15">
      <c r="A105" s="1">
        <v>102</v>
      </c>
      <c r="B105" s="2">
        <v>42975</v>
      </c>
      <c r="C105" s="1">
        <v>212</v>
      </c>
      <c r="D105" s="1" t="str">
        <f>VLOOKUP(C105,車種一覧!$A$4:$F$46,2,FALSE)</f>
        <v>プリチーWX</v>
      </c>
      <c r="E105" s="1" t="str">
        <f>VLOOKUP(C105,車種一覧!$A$4:$F$46,3,FALSE)</f>
        <v>ハイブリッド</v>
      </c>
      <c r="F105" s="1" t="str">
        <f>VLOOKUP(C105,車種一覧!$A$4:$F$46,4,FALSE)</f>
        <v>HW1</v>
      </c>
      <c r="G105" s="8">
        <f>VLOOKUP(C105,車種一覧!$A$4:$F$46,5,FALSE)</f>
        <v>9700</v>
      </c>
      <c r="H105" s="2">
        <v>42992</v>
      </c>
      <c r="I105" s="2">
        <v>42992</v>
      </c>
      <c r="J105" s="12">
        <v>0.375</v>
      </c>
      <c r="K105" s="1">
        <f t="shared" si="6"/>
        <v>1</v>
      </c>
      <c r="L105" s="13"/>
      <c r="M105" s="8">
        <f t="shared" si="7"/>
        <v>9700</v>
      </c>
    </row>
    <row r="106" spans="1:13" x14ac:dyDescent="0.15">
      <c r="A106" s="1">
        <v>103</v>
      </c>
      <c r="B106" s="2">
        <v>42977</v>
      </c>
      <c r="C106" s="1">
        <v>203</v>
      </c>
      <c r="D106" s="1" t="str">
        <f>VLOOKUP(C106,車種一覧!$A$4:$F$46,2,FALSE)</f>
        <v>プリチー1.5</v>
      </c>
      <c r="E106" s="1" t="str">
        <f>VLOOKUP(C106,車種一覧!$A$4:$F$46,3,FALSE)</f>
        <v>ハイブリッド</v>
      </c>
      <c r="F106" s="1" t="str">
        <f>VLOOKUP(C106,車種一覧!$A$4:$F$46,4,FALSE)</f>
        <v>HV1</v>
      </c>
      <c r="G106" s="8">
        <f>VLOOKUP(C106,車種一覧!$A$4:$F$46,5,FALSE)</f>
        <v>6500</v>
      </c>
      <c r="H106" s="2">
        <v>43007</v>
      </c>
      <c r="I106" s="2">
        <v>43008</v>
      </c>
      <c r="J106" s="12">
        <v>0.4375</v>
      </c>
      <c r="K106" s="1">
        <f t="shared" si="6"/>
        <v>2</v>
      </c>
      <c r="L106" s="13"/>
      <c r="M106" s="8">
        <f t="shared" si="7"/>
        <v>13000</v>
      </c>
    </row>
    <row r="107" spans="1:13" x14ac:dyDescent="0.15">
      <c r="A107" s="1">
        <v>104</v>
      </c>
      <c r="B107" s="2">
        <v>42977</v>
      </c>
      <c r="C107" s="1">
        <v>108</v>
      </c>
      <c r="D107" s="1" t="str">
        <f>VLOOKUP(C107,車種一覧!$A$4:$F$46,2,FALSE)</f>
        <v>プレオト</v>
      </c>
      <c r="E107" s="1" t="str">
        <f>VLOOKUP(C107,車種一覧!$A$4:$F$46,3,FALSE)</f>
        <v>乗用車</v>
      </c>
      <c r="F107" s="1" t="str">
        <f>VLOOKUP(C107,車種一覧!$A$4:$F$46,4,FALSE)</f>
        <v>P3</v>
      </c>
      <c r="G107" s="8">
        <f>VLOOKUP(C107,車種一覧!$A$4:$F$46,5,FALSE)</f>
        <v>7400</v>
      </c>
      <c r="H107" s="2">
        <v>43002</v>
      </c>
      <c r="I107" s="2">
        <v>43002</v>
      </c>
      <c r="J107" s="12">
        <v>0.375</v>
      </c>
      <c r="K107" s="1">
        <f t="shared" si="6"/>
        <v>1</v>
      </c>
      <c r="L107" s="13"/>
      <c r="M107" s="8">
        <f t="shared" si="7"/>
        <v>7400</v>
      </c>
    </row>
    <row r="108" spans="1:13" x14ac:dyDescent="0.15">
      <c r="A108" s="1">
        <v>105</v>
      </c>
      <c r="B108" s="2">
        <v>42978</v>
      </c>
      <c r="C108" s="1">
        <v>211</v>
      </c>
      <c r="D108" s="1" t="str">
        <f>VLOOKUP(C108,車種一覧!$A$4:$F$46,2,FALSE)</f>
        <v>アスリート</v>
      </c>
      <c r="E108" s="1" t="str">
        <f>VLOOKUP(C108,車種一覧!$A$4:$F$46,3,FALSE)</f>
        <v>ハイブリッド</v>
      </c>
      <c r="F108" s="1" t="str">
        <f>VLOOKUP(C108,車種一覧!$A$4:$F$46,4,FALSE)</f>
        <v>HV4</v>
      </c>
      <c r="G108" s="8">
        <f>VLOOKUP(C108,車種一覧!$A$4:$F$46,5,FALSE)</f>
        <v>18400</v>
      </c>
      <c r="H108" s="2">
        <v>43003</v>
      </c>
      <c r="I108" s="2">
        <v>43003</v>
      </c>
      <c r="J108" s="12">
        <v>0.375</v>
      </c>
      <c r="K108" s="1">
        <f t="shared" si="6"/>
        <v>1</v>
      </c>
      <c r="L108" s="13"/>
      <c r="M108" s="8">
        <f t="shared" si="7"/>
        <v>18400</v>
      </c>
    </row>
    <row r="109" spans="1:13" x14ac:dyDescent="0.15">
      <c r="A109" s="1">
        <v>106</v>
      </c>
      <c r="B109" s="2">
        <v>42979</v>
      </c>
      <c r="C109" s="1">
        <v>217</v>
      </c>
      <c r="D109" s="1" t="str">
        <f>VLOOKUP(C109,車種一覧!$A$4:$F$46,2,FALSE)</f>
        <v>ファイアー</v>
      </c>
      <c r="E109" s="1" t="str">
        <f>VLOOKUP(C109,車種一覧!$A$4:$F$46,3,FALSE)</f>
        <v>ハイブリッド</v>
      </c>
      <c r="F109" s="1" t="str">
        <f>VLOOKUP(C109,車種一覧!$A$4:$F$46,4,FALSE)</f>
        <v>HW3</v>
      </c>
      <c r="G109" s="8">
        <f>VLOOKUP(C109,車種一覧!$A$4:$F$46,5,FALSE)</f>
        <v>16800</v>
      </c>
      <c r="H109" s="2">
        <v>42988</v>
      </c>
      <c r="I109" s="2">
        <v>42988</v>
      </c>
      <c r="J109" s="12">
        <v>0.4375</v>
      </c>
      <c r="K109" s="1">
        <f t="shared" si="6"/>
        <v>1</v>
      </c>
      <c r="L109" s="13"/>
      <c r="M109" s="8">
        <f t="shared" si="7"/>
        <v>16800</v>
      </c>
    </row>
    <row r="110" spans="1:13" x14ac:dyDescent="0.15">
      <c r="A110" s="1">
        <v>107</v>
      </c>
      <c r="B110" s="2">
        <v>42979</v>
      </c>
      <c r="C110" s="1">
        <v>216</v>
      </c>
      <c r="D110" s="1" t="str">
        <f>VLOOKUP(C110,車種一覧!$A$4:$F$46,2,FALSE)</f>
        <v>マルファト</v>
      </c>
      <c r="E110" s="1" t="str">
        <f>VLOOKUP(C110,車種一覧!$A$4:$F$46,3,FALSE)</f>
        <v>ハイブリッド</v>
      </c>
      <c r="F110" s="1" t="str">
        <f>VLOOKUP(C110,車種一覧!$A$4:$F$46,4,FALSE)</f>
        <v>HW3</v>
      </c>
      <c r="G110" s="8">
        <f>VLOOKUP(C110,車種一覧!$A$4:$F$46,5,FALSE)</f>
        <v>16800</v>
      </c>
      <c r="H110" s="2">
        <v>43004</v>
      </c>
      <c r="I110" s="2">
        <v>43005</v>
      </c>
      <c r="J110" s="12">
        <v>0.45833333333333331</v>
      </c>
      <c r="K110" s="1">
        <f t="shared" si="6"/>
        <v>2</v>
      </c>
      <c r="L110" s="13"/>
      <c r="M110" s="8">
        <f t="shared" si="7"/>
        <v>33600</v>
      </c>
    </row>
    <row r="111" spans="1:13" x14ac:dyDescent="0.15">
      <c r="A111" s="1">
        <v>108</v>
      </c>
      <c r="B111" s="2">
        <v>42979</v>
      </c>
      <c r="C111" s="1">
        <v>605</v>
      </c>
      <c r="D111" s="1" t="str">
        <f>VLOOKUP(C111,車種一覧!$A$4:$F$46,2,FALSE)</f>
        <v>レックウ</v>
      </c>
      <c r="E111" s="1" t="str">
        <f>VLOOKUP(C111,車種一覧!$A$4:$F$46,3,FALSE)</f>
        <v>輸入車</v>
      </c>
      <c r="F111" s="1" t="str">
        <f>VLOOKUP(C111,車種一覧!$A$4:$F$46,4,FALSE)</f>
        <v>G2</v>
      </c>
      <c r="G111" s="8">
        <f>VLOOKUP(C111,車種一覧!$A$4:$F$46,5,FALSE)</f>
        <v>25000</v>
      </c>
      <c r="H111" s="2">
        <v>42979</v>
      </c>
      <c r="I111" s="2">
        <v>42982</v>
      </c>
      <c r="J111" s="12">
        <v>0.66666666666666663</v>
      </c>
      <c r="K111" s="1">
        <f t="shared" si="6"/>
        <v>4</v>
      </c>
      <c r="L111" s="13"/>
      <c r="M111" s="8">
        <f t="shared" si="7"/>
        <v>100000</v>
      </c>
    </row>
    <row r="112" spans="1:13" x14ac:dyDescent="0.15">
      <c r="A112" s="1">
        <v>109</v>
      </c>
      <c r="B112" s="2">
        <v>42980</v>
      </c>
      <c r="C112" s="1">
        <v>201</v>
      </c>
      <c r="D112" s="1" t="str">
        <f>VLOOKUP(C112,車種一覧!$A$4:$F$46,2,FALSE)</f>
        <v>タクカ</v>
      </c>
      <c r="E112" s="1" t="str">
        <f>VLOOKUP(C112,車種一覧!$A$4:$F$46,3,FALSE)</f>
        <v>ハイブリッド</v>
      </c>
      <c r="F112" s="1" t="str">
        <f>VLOOKUP(C112,車種一覧!$A$4:$F$46,4,FALSE)</f>
        <v>HV1</v>
      </c>
      <c r="G112" s="8">
        <f>VLOOKUP(C112,車種一覧!$A$4:$F$46,5,FALSE)</f>
        <v>6500</v>
      </c>
      <c r="H112" s="2">
        <v>42982</v>
      </c>
      <c r="I112" s="2">
        <v>42984</v>
      </c>
      <c r="J112" s="12">
        <v>0.41666666666666669</v>
      </c>
      <c r="K112" s="1">
        <f t="shared" si="6"/>
        <v>3</v>
      </c>
      <c r="L112" s="13"/>
      <c r="M112" s="8">
        <f t="shared" si="7"/>
        <v>19500</v>
      </c>
    </row>
    <row r="113" spans="1:13" x14ac:dyDescent="0.15">
      <c r="A113" s="1">
        <v>110</v>
      </c>
      <c r="B113" s="2">
        <v>42981</v>
      </c>
      <c r="C113" s="1">
        <v>217</v>
      </c>
      <c r="D113" s="1" t="str">
        <f>VLOOKUP(C113,車種一覧!$A$4:$F$46,2,FALSE)</f>
        <v>ファイアー</v>
      </c>
      <c r="E113" s="1" t="str">
        <f>VLOOKUP(C113,車種一覧!$A$4:$F$46,3,FALSE)</f>
        <v>ハイブリッド</v>
      </c>
      <c r="F113" s="1" t="str">
        <f>VLOOKUP(C113,車種一覧!$A$4:$F$46,4,FALSE)</f>
        <v>HW3</v>
      </c>
      <c r="G113" s="8">
        <f>VLOOKUP(C113,車種一覧!$A$4:$F$46,5,FALSE)</f>
        <v>16800</v>
      </c>
      <c r="H113" s="2">
        <v>42989</v>
      </c>
      <c r="I113" s="2">
        <v>42990</v>
      </c>
      <c r="J113" s="12">
        <v>0.72916666666666663</v>
      </c>
      <c r="K113" s="1">
        <f t="shared" si="6"/>
        <v>2</v>
      </c>
      <c r="L113" s="13"/>
      <c r="M113" s="8">
        <f t="shared" si="7"/>
        <v>33600</v>
      </c>
    </row>
    <row r="114" spans="1:13" x14ac:dyDescent="0.15">
      <c r="A114" s="1">
        <v>111</v>
      </c>
      <c r="B114" s="2">
        <v>42982</v>
      </c>
      <c r="C114" s="1">
        <v>210</v>
      </c>
      <c r="D114" s="1" t="str">
        <f>VLOOKUP(C114,車種一覧!$A$4:$F$46,2,FALSE)</f>
        <v>ブラウト</v>
      </c>
      <c r="E114" s="1" t="str">
        <f>VLOOKUP(C114,車種一覧!$A$4:$F$46,3,FALSE)</f>
        <v>ハイブリッド</v>
      </c>
      <c r="F114" s="1" t="str">
        <f>VLOOKUP(C114,車種一覧!$A$4:$F$46,4,FALSE)</f>
        <v>HV4</v>
      </c>
      <c r="G114" s="8">
        <f>VLOOKUP(C114,車種一覧!$A$4:$F$46,5,FALSE)</f>
        <v>18400</v>
      </c>
      <c r="H114" s="2">
        <v>42996</v>
      </c>
      <c r="I114" s="2">
        <v>42997</v>
      </c>
      <c r="J114" s="12">
        <v>0.66666666666666663</v>
      </c>
      <c r="K114" s="1">
        <f t="shared" si="6"/>
        <v>2</v>
      </c>
      <c r="L114" s="13"/>
      <c r="M114" s="8">
        <f t="shared" si="7"/>
        <v>36800</v>
      </c>
    </row>
    <row r="115" spans="1:13" x14ac:dyDescent="0.15">
      <c r="A115" s="1">
        <v>112</v>
      </c>
      <c r="B115" s="2">
        <v>42982</v>
      </c>
      <c r="C115" s="1">
        <v>401</v>
      </c>
      <c r="D115" s="1" t="str">
        <f>VLOOKUP(C115,車種一覧!$A$4:$F$46,2,FALSE)</f>
        <v>エッスウ</v>
      </c>
      <c r="E115" s="1" t="str">
        <f>VLOOKUP(C115,車種一覧!$A$4:$F$46,3,FALSE)</f>
        <v>ミニバン</v>
      </c>
      <c r="F115" s="1" t="str">
        <f>VLOOKUP(C115,車種一覧!$A$4:$F$46,4,FALSE)</f>
        <v>W1</v>
      </c>
      <c r="G115" s="8">
        <f>VLOOKUP(C115,車種一覧!$A$4:$F$46,5,FALSE)</f>
        <v>6600</v>
      </c>
      <c r="H115" s="2">
        <v>43008</v>
      </c>
      <c r="I115" s="2">
        <v>43010</v>
      </c>
      <c r="J115" s="12">
        <v>0.41666666666666669</v>
      </c>
      <c r="K115" s="1">
        <f t="shared" si="6"/>
        <v>3</v>
      </c>
      <c r="L115" s="13"/>
      <c r="M115" s="8">
        <f t="shared" si="7"/>
        <v>19800</v>
      </c>
    </row>
    <row r="116" spans="1:13" x14ac:dyDescent="0.15">
      <c r="A116" s="1">
        <v>113</v>
      </c>
      <c r="B116" s="2">
        <v>42986</v>
      </c>
      <c r="C116" s="1">
        <v>216</v>
      </c>
      <c r="D116" s="1" t="str">
        <f>VLOOKUP(C116,車種一覧!$A$4:$F$46,2,FALSE)</f>
        <v>マルファト</v>
      </c>
      <c r="E116" s="1" t="str">
        <f>VLOOKUP(C116,車種一覧!$A$4:$F$46,3,FALSE)</f>
        <v>ハイブリッド</v>
      </c>
      <c r="F116" s="1" t="str">
        <f>VLOOKUP(C116,車種一覧!$A$4:$F$46,4,FALSE)</f>
        <v>HW3</v>
      </c>
      <c r="G116" s="8">
        <f>VLOOKUP(C116,車種一覧!$A$4:$F$46,5,FALSE)</f>
        <v>16800</v>
      </c>
      <c r="H116" s="2">
        <v>43003</v>
      </c>
      <c r="I116" s="2">
        <v>43004</v>
      </c>
      <c r="J116" s="12">
        <v>0.33333333333333331</v>
      </c>
      <c r="K116" s="1">
        <f t="shared" si="6"/>
        <v>2</v>
      </c>
      <c r="L116" s="13"/>
      <c r="M116" s="8">
        <f t="shared" si="7"/>
        <v>33600</v>
      </c>
    </row>
    <row r="117" spans="1:13" x14ac:dyDescent="0.15">
      <c r="A117" s="1">
        <v>114</v>
      </c>
      <c r="B117" s="2">
        <v>42987</v>
      </c>
      <c r="C117" s="1">
        <v>204</v>
      </c>
      <c r="D117" s="1" t="str">
        <f>VLOOKUP(C117,車種一覧!$A$4:$F$46,2,FALSE)</f>
        <v>プリチー1.8</v>
      </c>
      <c r="E117" s="1" t="str">
        <f>VLOOKUP(C117,車種一覧!$A$4:$F$46,3,FALSE)</f>
        <v>ハイブリッド</v>
      </c>
      <c r="F117" s="1" t="str">
        <f>VLOOKUP(C117,車種一覧!$A$4:$F$46,4,FALSE)</f>
        <v>HV2</v>
      </c>
      <c r="G117" s="8">
        <f>VLOOKUP(C117,車種一覧!$A$4:$F$46,5,FALSE)</f>
        <v>8700</v>
      </c>
      <c r="H117" s="2">
        <v>42998</v>
      </c>
      <c r="I117" s="2">
        <v>43001</v>
      </c>
      <c r="J117" s="12">
        <v>0.41666666666666669</v>
      </c>
      <c r="K117" s="1">
        <f t="shared" si="6"/>
        <v>4</v>
      </c>
      <c r="L117" s="13"/>
      <c r="M117" s="8">
        <f t="shared" si="7"/>
        <v>34800</v>
      </c>
    </row>
    <row r="118" spans="1:13" x14ac:dyDescent="0.15">
      <c r="A118" s="1">
        <v>115</v>
      </c>
      <c r="B118" s="2">
        <v>42988</v>
      </c>
      <c r="C118" s="1">
        <v>201</v>
      </c>
      <c r="D118" s="1" t="str">
        <f>VLOOKUP(C118,車種一覧!$A$4:$F$46,2,FALSE)</f>
        <v>タクカ</v>
      </c>
      <c r="E118" s="1" t="str">
        <f>VLOOKUP(C118,車種一覧!$A$4:$F$46,3,FALSE)</f>
        <v>ハイブリッド</v>
      </c>
      <c r="F118" s="1" t="str">
        <f>VLOOKUP(C118,車種一覧!$A$4:$F$46,4,FALSE)</f>
        <v>HV1</v>
      </c>
      <c r="G118" s="8">
        <f>VLOOKUP(C118,車種一覧!$A$4:$F$46,5,FALSE)</f>
        <v>6500</v>
      </c>
      <c r="H118" s="2">
        <v>43004</v>
      </c>
      <c r="I118" s="2">
        <v>43007</v>
      </c>
      <c r="J118" s="12">
        <v>0.41666666666666669</v>
      </c>
      <c r="K118" s="1">
        <f t="shared" si="6"/>
        <v>4</v>
      </c>
      <c r="L118" s="13"/>
      <c r="M118" s="8">
        <f t="shared" si="7"/>
        <v>26000</v>
      </c>
    </row>
    <row r="119" spans="1:13" x14ac:dyDescent="0.15">
      <c r="A119" s="1">
        <v>116</v>
      </c>
      <c r="B119" s="2">
        <v>42990</v>
      </c>
      <c r="C119" s="1">
        <v>205</v>
      </c>
      <c r="D119" s="1" t="str">
        <f>VLOOKUP(C119,車種一覧!$A$4:$F$46,2,FALSE)</f>
        <v>プリチー2.1</v>
      </c>
      <c r="E119" s="1" t="str">
        <f>VLOOKUP(C119,車種一覧!$A$4:$F$46,3,FALSE)</f>
        <v>ハイブリッド</v>
      </c>
      <c r="F119" s="1" t="str">
        <f>VLOOKUP(C119,車種一覧!$A$4:$F$46,4,FALSE)</f>
        <v>HV2</v>
      </c>
      <c r="G119" s="8">
        <f>VLOOKUP(C119,車種一覧!$A$4:$F$46,5,FALSE)</f>
        <v>8700</v>
      </c>
      <c r="H119" s="2">
        <v>42997</v>
      </c>
      <c r="I119" s="2">
        <v>42999</v>
      </c>
      <c r="J119" s="12">
        <v>0.79166666666666663</v>
      </c>
      <c r="K119" s="1">
        <f t="shared" si="6"/>
        <v>3</v>
      </c>
      <c r="L119" s="13"/>
      <c r="M119" s="8">
        <f t="shared" si="7"/>
        <v>26100</v>
      </c>
    </row>
    <row r="120" spans="1:13" x14ac:dyDescent="0.15">
      <c r="A120" s="1">
        <v>117</v>
      </c>
      <c r="B120" s="2">
        <v>42992</v>
      </c>
      <c r="C120" s="1">
        <v>404</v>
      </c>
      <c r="D120" s="1" t="str">
        <f>VLOOKUP(C120,車種一覧!$A$4:$F$46,2,FALSE)</f>
        <v>ボクサー</v>
      </c>
      <c r="E120" s="1" t="str">
        <f>VLOOKUP(C120,車種一覧!$A$4:$F$46,3,FALSE)</f>
        <v>ミニバン</v>
      </c>
      <c r="F120" s="1" t="str">
        <f>VLOOKUP(C120,車種一覧!$A$4:$F$46,4,FALSE)</f>
        <v>W2</v>
      </c>
      <c r="G120" s="8">
        <f>VLOOKUP(C120,車種一覧!$A$4:$F$46,5,FALSE)</f>
        <v>12000</v>
      </c>
      <c r="H120" s="2">
        <v>43021</v>
      </c>
      <c r="I120" s="2">
        <v>43025</v>
      </c>
      <c r="J120" s="12">
        <v>0.39583333333333331</v>
      </c>
      <c r="K120" s="1">
        <f t="shared" si="6"/>
        <v>5</v>
      </c>
      <c r="L120" s="13"/>
      <c r="M120" s="8">
        <f t="shared" si="7"/>
        <v>60000</v>
      </c>
    </row>
    <row r="121" spans="1:13" x14ac:dyDescent="0.15">
      <c r="A121" s="1">
        <v>118</v>
      </c>
      <c r="B121" s="2">
        <v>42992</v>
      </c>
      <c r="C121" s="1">
        <v>404</v>
      </c>
      <c r="D121" s="1" t="str">
        <f>VLOOKUP(C121,車種一覧!$A$4:$F$46,2,FALSE)</f>
        <v>ボクサー</v>
      </c>
      <c r="E121" s="1" t="str">
        <f>VLOOKUP(C121,車種一覧!$A$4:$F$46,3,FALSE)</f>
        <v>ミニバン</v>
      </c>
      <c r="F121" s="1" t="str">
        <f>VLOOKUP(C121,車種一覧!$A$4:$F$46,4,FALSE)</f>
        <v>W2</v>
      </c>
      <c r="G121" s="8">
        <f>VLOOKUP(C121,車種一覧!$A$4:$F$46,5,FALSE)</f>
        <v>12000</v>
      </c>
      <c r="H121" s="2">
        <v>43010</v>
      </c>
      <c r="I121" s="2">
        <v>43014</v>
      </c>
      <c r="J121" s="12">
        <v>0.375</v>
      </c>
      <c r="K121" s="1">
        <f t="shared" si="6"/>
        <v>5</v>
      </c>
      <c r="L121" s="13"/>
      <c r="M121" s="8">
        <f t="shared" si="7"/>
        <v>60000</v>
      </c>
    </row>
    <row r="122" spans="1:13" x14ac:dyDescent="0.15">
      <c r="A122" s="1">
        <v>119</v>
      </c>
      <c r="B122" s="2">
        <v>42992</v>
      </c>
      <c r="C122" s="1">
        <v>201</v>
      </c>
      <c r="D122" s="1" t="str">
        <f>VLOOKUP(C122,車種一覧!$A$4:$F$46,2,FALSE)</f>
        <v>タクカ</v>
      </c>
      <c r="E122" s="1" t="str">
        <f>VLOOKUP(C122,車種一覧!$A$4:$F$46,3,FALSE)</f>
        <v>ハイブリッド</v>
      </c>
      <c r="F122" s="1" t="str">
        <f>VLOOKUP(C122,車種一覧!$A$4:$F$46,4,FALSE)</f>
        <v>HV1</v>
      </c>
      <c r="G122" s="8">
        <f>VLOOKUP(C122,車種一覧!$A$4:$F$46,5,FALSE)</f>
        <v>6500</v>
      </c>
      <c r="H122" s="2">
        <v>43019</v>
      </c>
      <c r="I122" s="2">
        <v>43020</v>
      </c>
      <c r="J122" s="12">
        <v>0.45833333333333331</v>
      </c>
      <c r="K122" s="1">
        <f t="shared" si="6"/>
        <v>2</v>
      </c>
      <c r="L122" s="13"/>
      <c r="M122" s="8">
        <f t="shared" si="7"/>
        <v>13000</v>
      </c>
    </row>
    <row r="123" spans="1:13" x14ac:dyDescent="0.15">
      <c r="A123" s="1">
        <v>120</v>
      </c>
      <c r="B123" s="2">
        <v>42992</v>
      </c>
      <c r="C123" s="1">
        <v>201</v>
      </c>
      <c r="D123" s="1" t="str">
        <f>VLOOKUP(C123,車種一覧!$A$4:$F$46,2,FALSE)</f>
        <v>タクカ</v>
      </c>
      <c r="E123" s="1" t="str">
        <f>VLOOKUP(C123,車種一覧!$A$4:$F$46,3,FALSE)</f>
        <v>ハイブリッド</v>
      </c>
      <c r="F123" s="1" t="str">
        <f>VLOOKUP(C123,車種一覧!$A$4:$F$46,4,FALSE)</f>
        <v>HV1</v>
      </c>
      <c r="G123" s="8">
        <f>VLOOKUP(C123,車種一覧!$A$4:$F$46,5,FALSE)</f>
        <v>6500</v>
      </c>
      <c r="H123" s="2">
        <v>43010</v>
      </c>
      <c r="I123" s="2">
        <v>43011</v>
      </c>
      <c r="J123" s="12">
        <v>0.54166666666666663</v>
      </c>
      <c r="K123" s="1">
        <f t="shared" si="6"/>
        <v>2</v>
      </c>
      <c r="L123" s="13"/>
      <c r="M123" s="8">
        <f t="shared" si="7"/>
        <v>13000</v>
      </c>
    </row>
    <row r="124" spans="1:13" x14ac:dyDescent="0.15">
      <c r="A124" s="1">
        <v>121</v>
      </c>
      <c r="B124" s="2">
        <v>42993</v>
      </c>
      <c r="C124" s="1">
        <v>601</v>
      </c>
      <c r="D124" s="1" t="str">
        <f>VLOOKUP(C124,車種一覧!$A$4:$F$46,2,FALSE)</f>
        <v>オハマー</v>
      </c>
      <c r="E124" s="1" t="str">
        <f>VLOOKUP(C124,車種一覧!$A$4:$F$46,3,FALSE)</f>
        <v>輸入車</v>
      </c>
      <c r="F124" s="1" t="str">
        <f>VLOOKUP(C124,車種一覧!$A$4:$F$46,4,FALSE)</f>
        <v>G1</v>
      </c>
      <c r="G124" s="8">
        <f>VLOOKUP(C124,車種一覧!$A$4:$F$46,5,FALSE)</f>
        <v>19000</v>
      </c>
      <c r="H124" s="2">
        <v>43001</v>
      </c>
      <c r="I124" s="2">
        <v>43001</v>
      </c>
      <c r="J124" s="12">
        <v>0.4375</v>
      </c>
      <c r="K124" s="1">
        <f t="shared" si="6"/>
        <v>1</v>
      </c>
      <c r="L124" s="13"/>
      <c r="M124" s="8">
        <f t="shared" si="7"/>
        <v>19000</v>
      </c>
    </row>
    <row r="125" spans="1:13" x14ac:dyDescent="0.15">
      <c r="A125" s="1">
        <v>122</v>
      </c>
      <c r="B125" s="2">
        <v>42993</v>
      </c>
      <c r="C125" s="1">
        <v>211</v>
      </c>
      <c r="D125" s="1" t="str">
        <f>VLOOKUP(C125,車種一覧!$A$4:$F$46,2,FALSE)</f>
        <v>アスリート</v>
      </c>
      <c r="E125" s="1" t="str">
        <f>VLOOKUP(C125,車種一覧!$A$4:$F$46,3,FALSE)</f>
        <v>ハイブリッド</v>
      </c>
      <c r="F125" s="1" t="str">
        <f>VLOOKUP(C125,車種一覧!$A$4:$F$46,4,FALSE)</f>
        <v>HV4</v>
      </c>
      <c r="G125" s="8">
        <f>VLOOKUP(C125,車種一覧!$A$4:$F$46,5,FALSE)</f>
        <v>18400</v>
      </c>
      <c r="H125" s="2">
        <v>43004</v>
      </c>
      <c r="I125" s="2">
        <v>43004</v>
      </c>
      <c r="J125" s="12">
        <v>0.45833333333333331</v>
      </c>
      <c r="K125" s="1">
        <f t="shared" si="6"/>
        <v>1</v>
      </c>
      <c r="L125" s="13"/>
      <c r="M125" s="8">
        <f t="shared" si="7"/>
        <v>18400</v>
      </c>
    </row>
    <row r="126" spans="1:13" x14ac:dyDescent="0.15">
      <c r="A126" s="1">
        <v>123</v>
      </c>
      <c r="B126" s="2">
        <v>42993</v>
      </c>
      <c r="C126" s="1">
        <v>217</v>
      </c>
      <c r="D126" s="1" t="str">
        <f>VLOOKUP(C126,車種一覧!$A$4:$F$46,2,FALSE)</f>
        <v>ファイアー</v>
      </c>
      <c r="E126" s="1" t="str">
        <f>VLOOKUP(C126,車種一覧!$A$4:$F$46,3,FALSE)</f>
        <v>ハイブリッド</v>
      </c>
      <c r="F126" s="1" t="str">
        <f>VLOOKUP(C126,車種一覧!$A$4:$F$46,4,FALSE)</f>
        <v>HW3</v>
      </c>
      <c r="G126" s="8">
        <f>VLOOKUP(C126,車種一覧!$A$4:$F$46,5,FALSE)</f>
        <v>16800</v>
      </c>
      <c r="H126" s="2">
        <v>43008</v>
      </c>
      <c r="I126" s="2">
        <v>43011</v>
      </c>
      <c r="J126" s="12">
        <v>0.45833333333333331</v>
      </c>
      <c r="K126" s="1">
        <f t="shared" si="6"/>
        <v>4</v>
      </c>
      <c r="L126" s="13"/>
      <c r="M126" s="8">
        <f t="shared" si="7"/>
        <v>67200</v>
      </c>
    </row>
    <row r="127" spans="1:13" x14ac:dyDescent="0.15">
      <c r="A127" s="1">
        <v>124</v>
      </c>
      <c r="B127" s="2">
        <v>42993</v>
      </c>
      <c r="C127" s="1">
        <v>101</v>
      </c>
      <c r="D127" s="1" t="str">
        <f>VLOOKUP(C127,車種一覧!$A$4:$F$46,2,FALSE)</f>
        <v>ベッツ</v>
      </c>
      <c r="E127" s="1" t="str">
        <f>VLOOKUP(C127,車種一覧!$A$4:$F$46,3,FALSE)</f>
        <v>乗用車</v>
      </c>
      <c r="F127" s="1" t="str">
        <f>VLOOKUP(C127,車種一覧!$A$4:$F$46,4,FALSE)</f>
        <v>P1</v>
      </c>
      <c r="G127" s="8">
        <f>VLOOKUP(C127,車種一覧!$A$4:$F$46,5,FALSE)</f>
        <v>5400</v>
      </c>
      <c r="H127" s="2">
        <v>43005</v>
      </c>
      <c r="I127" s="2">
        <v>43007</v>
      </c>
      <c r="J127" s="12">
        <v>0.4375</v>
      </c>
      <c r="K127" s="1">
        <f t="shared" si="6"/>
        <v>3</v>
      </c>
      <c r="L127" s="13"/>
      <c r="M127" s="8">
        <f t="shared" si="7"/>
        <v>16200</v>
      </c>
    </row>
    <row r="128" spans="1:13" x14ac:dyDescent="0.15">
      <c r="A128" s="1">
        <v>125</v>
      </c>
      <c r="B128" s="2">
        <v>42994</v>
      </c>
      <c r="C128" s="1">
        <v>206</v>
      </c>
      <c r="D128" s="1" t="str">
        <f>VLOOKUP(C128,車種一覧!$A$4:$F$46,2,FALSE)</f>
        <v>ビールドー</v>
      </c>
      <c r="E128" s="1" t="str">
        <f>VLOOKUP(C128,車種一覧!$A$4:$F$46,3,FALSE)</f>
        <v>ハイブリッド</v>
      </c>
      <c r="F128" s="1" t="str">
        <f>VLOOKUP(C128,車種一覧!$A$4:$F$46,4,FALSE)</f>
        <v>HV2</v>
      </c>
      <c r="G128" s="8">
        <f>VLOOKUP(C128,車種一覧!$A$4:$F$46,5,FALSE)</f>
        <v>8700</v>
      </c>
      <c r="H128" s="2">
        <v>42998</v>
      </c>
      <c r="I128" s="2">
        <v>43000</v>
      </c>
      <c r="J128" s="12">
        <v>0.4375</v>
      </c>
      <c r="K128" s="1">
        <f t="shared" si="6"/>
        <v>3</v>
      </c>
      <c r="L128" s="13"/>
      <c r="M128" s="8">
        <f t="shared" si="7"/>
        <v>26100</v>
      </c>
    </row>
    <row r="129" spans="1:13" x14ac:dyDescent="0.15">
      <c r="A129" s="1">
        <v>126</v>
      </c>
      <c r="B129" s="2">
        <v>42994</v>
      </c>
      <c r="C129" s="1">
        <v>214</v>
      </c>
      <c r="D129" s="1" t="str">
        <f>VLOOKUP(C129,車種一覧!$A$4:$F$46,2,FALSE)</f>
        <v>ボクサー</v>
      </c>
      <c r="E129" s="1" t="str">
        <f>VLOOKUP(C129,車種一覧!$A$4:$F$46,3,FALSE)</f>
        <v>ハイブリッド</v>
      </c>
      <c r="F129" s="1" t="str">
        <f>VLOOKUP(C129,車種一覧!$A$4:$F$46,4,FALSE)</f>
        <v>HW2</v>
      </c>
      <c r="G129" s="8">
        <f>VLOOKUP(C129,車種一覧!$A$4:$F$46,5,FALSE)</f>
        <v>14500</v>
      </c>
      <c r="H129" s="2">
        <v>42997</v>
      </c>
      <c r="I129" s="2">
        <v>42997</v>
      </c>
      <c r="J129" s="12">
        <v>0.35416666666666669</v>
      </c>
      <c r="K129" s="1">
        <f t="shared" si="6"/>
        <v>1</v>
      </c>
      <c r="L129" s="13"/>
      <c r="M129" s="8">
        <f t="shared" si="7"/>
        <v>14500</v>
      </c>
    </row>
    <row r="130" spans="1:13" x14ac:dyDescent="0.15">
      <c r="A130" s="1">
        <v>127</v>
      </c>
      <c r="B130" s="2">
        <v>42995</v>
      </c>
      <c r="C130" s="1">
        <v>502</v>
      </c>
      <c r="D130" s="1" t="str">
        <f>VLOOKUP(C130,車種一覧!$A$4:$F$46,2,FALSE)</f>
        <v>ポラガ</v>
      </c>
      <c r="E130" s="1" t="str">
        <f>VLOOKUP(C130,車種一覧!$A$4:$F$46,3,FALSE)</f>
        <v>RV</v>
      </c>
      <c r="F130" s="1" t="str">
        <f>VLOOKUP(C130,車種一覧!$A$4:$F$46,4,FALSE)</f>
        <v>RV2</v>
      </c>
      <c r="G130" s="8">
        <f>VLOOKUP(C130,車種一覧!$A$4:$F$46,5,FALSE)</f>
        <v>14000</v>
      </c>
      <c r="H130" s="2">
        <v>43012</v>
      </c>
      <c r="I130" s="2">
        <v>43015</v>
      </c>
      <c r="J130" s="12">
        <v>0.41666666666666669</v>
      </c>
      <c r="K130" s="1">
        <f t="shared" si="6"/>
        <v>4</v>
      </c>
      <c r="L130" s="13"/>
      <c r="M130" s="8">
        <f t="shared" si="7"/>
        <v>56000</v>
      </c>
    </row>
    <row r="131" spans="1:13" x14ac:dyDescent="0.15">
      <c r="A131" s="1">
        <v>128</v>
      </c>
      <c r="B131" s="2">
        <v>42995</v>
      </c>
      <c r="C131" s="1">
        <v>203</v>
      </c>
      <c r="D131" s="1" t="str">
        <f>VLOOKUP(C131,車種一覧!$A$4:$F$46,2,FALSE)</f>
        <v>プリチー1.5</v>
      </c>
      <c r="E131" s="1" t="str">
        <f>VLOOKUP(C131,車種一覧!$A$4:$F$46,3,FALSE)</f>
        <v>ハイブリッド</v>
      </c>
      <c r="F131" s="1" t="str">
        <f>VLOOKUP(C131,車種一覧!$A$4:$F$46,4,FALSE)</f>
        <v>HV1</v>
      </c>
      <c r="G131" s="8">
        <f>VLOOKUP(C131,車種一覧!$A$4:$F$46,5,FALSE)</f>
        <v>6500</v>
      </c>
      <c r="H131" s="2">
        <v>43024</v>
      </c>
      <c r="I131" s="2">
        <v>43025</v>
      </c>
      <c r="J131" s="12">
        <v>0.41666666666666669</v>
      </c>
      <c r="K131" s="1">
        <f t="shared" si="6"/>
        <v>2</v>
      </c>
      <c r="L131" s="13"/>
      <c r="M131" s="8">
        <f t="shared" si="7"/>
        <v>13000</v>
      </c>
    </row>
    <row r="132" spans="1:13" x14ac:dyDescent="0.15">
      <c r="A132" s="1">
        <v>129</v>
      </c>
      <c r="B132" s="2">
        <v>42997</v>
      </c>
      <c r="C132" s="1">
        <v>603</v>
      </c>
      <c r="D132" s="1" t="str">
        <f>VLOOKUP(C132,車種一覧!$A$4:$F$46,2,FALSE)</f>
        <v>アルファロ</v>
      </c>
      <c r="E132" s="1" t="str">
        <f>VLOOKUP(C132,車種一覧!$A$4:$F$46,3,FALSE)</f>
        <v>輸入車</v>
      </c>
      <c r="F132" s="1" t="str">
        <f>VLOOKUP(C132,車種一覧!$A$4:$F$46,4,FALSE)</f>
        <v>G1</v>
      </c>
      <c r="G132" s="8">
        <f>VLOOKUP(C132,車種一覧!$A$4:$F$46,5,FALSE)</f>
        <v>22000</v>
      </c>
      <c r="H132" s="2">
        <v>43003</v>
      </c>
      <c r="I132" s="2">
        <v>43003</v>
      </c>
      <c r="J132" s="12">
        <v>0.79166666666666663</v>
      </c>
      <c r="K132" s="1">
        <f t="shared" ref="K132:K144" si="8">I132-H132+1</f>
        <v>1</v>
      </c>
      <c r="L132" s="13"/>
      <c r="M132" s="8">
        <f t="shared" ref="M132:M144" si="9">G132*K132*(1-L132)</f>
        <v>22000</v>
      </c>
    </row>
    <row r="133" spans="1:13" x14ac:dyDescent="0.15">
      <c r="A133" s="1">
        <v>130</v>
      </c>
      <c r="B133" s="2">
        <v>42997</v>
      </c>
      <c r="C133" s="1">
        <v>503</v>
      </c>
      <c r="D133" s="1" t="str">
        <f>VLOOKUP(C133,車種一覧!$A$4:$F$46,2,FALSE)</f>
        <v>ガードバン</v>
      </c>
      <c r="E133" s="1" t="str">
        <f>VLOOKUP(C133,車種一覧!$A$4:$F$46,3,FALSE)</f>
        <v>RV</v>
      </c>
      <c r="F133" s="1" t="str">
        <f>VLOOKUP(C133,車種一覧!$A$4:$F$46,4,FALSE)</f>
        <v>RV2</v>
      </c>
      <c r="G133" s="8">
        <f>VLOOKUP(C133,車種一覧!$A$4:$F$46,5,FALSE)</f>
        <v>14000</v>
      </c>
      <c r="H133" s="2">
        <v>43013</v>
      </c>
      <c r="I133" s="2">
        <v>43015</v>
      </c>
      <c r="J133" s="12">
        <v>0.45833333333333331</v>
      </c>
      <c r="K133" s="1">
        <f t="shared" si="8"/>
        <v>3</v>
      </c>
      <c r="L133" s="13"/>
      <c r="M133" s="8">
        <f t="shared" si="9"/>
        <v>42000</v>
      </c>
    </row>
    <row r="134" spans="1:13" x14ac:dyDescent="0.15">
      <c r="A134" s="1">
        <v>131</v>
      </c>
      <c r="B134" s="2">
        <v>42998</v>
      </c>
      <c r="C134" s="1">
        <v>210</v>
      </c>
      <c r="D134" s="1" t="str">
        <f>VLOOKUP(C134,車種一覧!$A$4:$F$46,2,FALSE)</f>
        <v>ブラウト</v>
      </c>
      <c r="E134" s="1" t="str">
        <f>VLOOKUP(C134,車種一覧!$A$4:$F$46,3,FALSE)</f>
        <v>ハイブリッド</v>
      </c>
      <c r="F134" s="1" t="str">
        <f>VLOOKUP(C134,車種一覧!$A$4:$F$46,4,FALSE)</f>
        <v>HV4</v>
      </c>
      <c r="G134" s="8">
        <f>VLOOKUP(C134,車種一覧!$A$4:$F$46,5,FALSE)</f>
        <v>18400</v>
      </c>
      <c r="H134" s="2">
        <v>43008</v>
      </c>
      <c r="I134" s="2">
        <v>43010</v>
      </c>
      <c r="J134" s="12">
        <v>0.33333333333333331</v>
      </c>
      <c r="K134" s="1">
        <f t="shared" si="8"/>
        <v>3</v>
      </c>
      <c r="L134" s="13"/>
      <c r="M134" s="8">
        <f t="shared" si="9"/>
        <v>55200</v>
      </c>
    </row>
    <row r="135" spans="1:13" x14ac:dyDescent="0.15">
      <c r="A135" s="1">
        <v>132</v>
      </c>
      <c r="B135" s="2">
        <v>42998</v>
      </c>
      <c r="C135" s="1">
        <v>212</v>
      </c>
      <c r="D135" s="1" t="str">
        <f>VLOOKUP(C135,車種一覧!$A$4:$F$46,2,FALSE)</f>
        <v>プリチーWX</v>
      </c>
      <c r="E135" s="1" t="str">
        <f>VLOOKUP(C135,車種一覧!$A$4:$F$46,3,FALSE)</f>
        <v>ハイブリッド</v>
      </c>
      <c r="F135" s="1" t="str">
        <f>VLOOKUP(C135,車種一覧!$A$4:$F$46,4,FALSE)</f>
        <v>HW1</v>
      </c>
      <c r="G135" s="8">
        <f>VLOOKUP(C135,車種一覧!$A$4:$F$46,5,FALSE)</f>
        <v>9700</v>
      </c>
      <c r="H135" s="2">
        <v>43003</v>
      </c>
      <c r="I135" s="2">
        <v>43004</v>
      </c>
      <c r="J135" s="12">
        <v>0.33333333333333331</v>
      </c>
      <c r="K135" s="1">
        <f t="shared" si="8"/>
        <v>2</v>
      </c>
      <c r="L135" s="13"/>
      <c r="M135" s="8">
        <f t="shared" si="9"/>
        <v>19400</v>
      </c>
    </row>
    <row r="136" spans="1:13" x14ac:dyDescent="0.15">
      <c r="A136" s="1">
        <v>133</v>
      </c>
      <c r="B136" s="2">
        <v>42998</v>
      </c>
      <c r="C136" s="1">
        <v>202</v>
      </c>
      <c r="D136" s="1" t="str">
        <f>VLOOKUP(C136,車種一覧!$A$4:$F$46,2,FALSE)</f>
        <v>アクシコ</v>
      </c>
      <c r="E136" s="1" t="str">
        <f>VLOOKUP(C136,車種一覧!$A$4:$F$46,3,FALSE)</f>
        <v>ハイブリッド</v>
      </c>
      <c r="F136" s="1" t="str">
        <f>VLOOKUP(C136,車種一覧!$A$4:$F$46,4,FALSE)</f>
        <v>HV1</v>
      </c>
      <c r="G136" s="8">
        <f>VLOOKUP(C136,車種一覧!$A$4:$F$46,5,FALSE)</f>
        <v>6800</v>
      </c>
      <c r="H136" s="2">
        <v>43018</v>
      </c>
      <c r="I136" s="2">
        <v>43022</v>
      </c>
      <c r="J136" s="12">
        <v>0.4375</v>
      </c>
      <c r="K136" s="1">
        <f t="shared" si="8"/>
        <v>5</v>
      </c>
      <c r="L136" s="13"/>
      <c r="M136" s="8">
        <f t="shared" si="9"/>
        <v>34000</v>
      </c>
    </row>
    <row r="137" spans="1:13" x14ac:dyDescent="0.15">
      <c r="A137" s="1">
        <v>134</v>
      </c>
      <c r="B137" s="2">
        <v>42998</v>
      </c>
      <c r="C137" s="1">
        <v>201</v>
      </c>
      <c r="D137" s="1" t="str">
        <f>VLOOKUP(C137,車種一覧!$A$4:$F$46,2,FALSE)</f>
        <v>タクカ</v>
      </c>
      <c r="E137" s="1" t="str">
        <f>VLOOKUP(C137,車種一覧!$A$4:$F$46,3,FALSE)</f>
        <v>ハイブリッド</v>
      </c>
      <c r="F137" s="1" t="str">
        <f>VLOOKUP(C137,車種一覧!$A$4:$F$46,4,FALSE)</f>
        <v>HV1</v>
      </c>
      <c r="G137" s="8">
        <f>VLOOKUP(C137,車種一覧!$A$4:$F$46,5,FALSE)</f>
        <v>6500</v>
      </c>
      <c r="H137" s="2">
        <v>42999</v>
      </c>
      <c r="I137" s="2">
        <v>43001</v>
      </c>
      <c r="J137" s="12">
        <v>0.54166666666666663</v>
      </c>
      <c r="K137" s="1">
        <f t="shared" si="8"/>
        <v>3</v>
      </c>
      <c r="L137" s="13"/>
      <c r="M137" s="8">
        <f t="shared" si="9"/>
        <v>19500</v>
      </c>
    </row>
    <row r="138" spans="1:13" x14ac:dyDescent="0.15">
      <c r="A138" s="1">
        <v>135</v>
      </c>
      <c r="B138" s="2">
        <v>43000</v>
      </c>
      <c r="C138" s="1">
        <v>109</v>
      </c>
      <c r="D138" s="1" t="str">
        <f>VLOOKUP(C138,車種一覧!$A$4:$F$46,2,FALSE)</f>
        <v>マイク</v>
      </c>
      <c r="E138" s="1" t="str">
        <f>VLOOKUP(C138,車種一覧!$A$4:$F$46,3,FALSE)</f>
        <v>乗用車</v>
      </c>
      <c r="F138" s="1" t="str">
        <f>VLOOKUP(C138,車種一覧!$A$4:$F$46,4,FALSE)</f>
        <v>P4</v>
      </c>
      <c r="G138" s="8">
        <f>VLOOKUP(C138,車種一覧!$A$4:$F$46,5,FALSE)</f>
        <v>9800</v>
      </c>
      <c r="H138" s="2">
        <v>43006</v>
      </c>
      <c r="I138" s="2">
        <v>43009</v>
      </c>
      <c r="J138" s="12">
        <v>0.35416666666666669</v>
      </c>
      <c r="K138" s="1">
        <f t="shared" si="8"/>
        <v>4</v>
      </c>
      <c r="L138" s="13"/>
      <c r="M138" s="8">
        <f t="shared" si="9"/>
        <v>39200</v>
      </c>
    </row>
    <row r="139" spans="1:13" x14ac:dyDescent="0.15">
      <c r="A139" s="1">
        <v>136</v>
      </c>
      <c r="B139" s="2">
        <v>43001</v>
      </c>
      <c r="C139" s="1">
        <v>209</v>
      </c>
      <c r="D139" s="1" t="str">
        <f>VLOOKUP(C139,車種一覧!$A$4:$F$46,2,FALSE)</f>
        <v>アムオHV</v>
      </c>
      <c r="E139" s="1" t="str">
        <f>VLOOKUP(C139,車種一覧!$A$4:$F$46,3,FALSE)</f>
        <v>ハイブリッド</v>
      </c>
      <c r="F139" s="1" t="str">
        <f>VLOOKUP(C139,車種一覧!$A$4:$F$46,4,FALSE)</f>
        <v>HV3</v>
      </c>
      <c r="G139" s="8">
        <f>VLOOKUP(C139,車種一覧!$A$4:$F$46,5,FALSE)</f>
        <v>11800</v>
      </c>
      <c r="H139" s="2">
        <v>43004</v>
      </c>
      <c r="I139" s="2">
        <v>43006</v>
      </c>
      <c r="J139" s="12">
        <v>0.35416666666666669</v>
      </c>
      <c r="K139" s="1">
        <f t="shared" si="8"/>
        <v>3</v>
      </c>
      <c r="L139" s="13"/>
      <c r="M139" s="8">
        <f t="shared" si="9"/>
        <v>35400</v>
      </c>
    </row>
    <row r="140" spans="1:13" x14ac:dyDescent="0.15">
      <c r="A140" s="1">
        <v>137</v>
      </c>
      <c r="B140" s="2">
        <v>43002</v>
      </c>
      <c r="C140" s="1">
        <v>302</v>
      </c>
      <c r="D140" s="1" t="str">
        <f>VLOOKUP(C140,車種一覧!$A$4:$F$46,2,FALSE)</f>
        <v>7786Z</v>
      </c>
      <c r="E140" s="1" t="str">
        <f>VLOOKUP(C140,車種一覧!$A$4:$F$46,3,FALSE)</f>
        <v>スポーツ</v>
      </c>
      <c r="F140" s="1" t="str">
        <f>VLOOKUP(C140,車種一覧!$A$4:$F$46,4,FALSE)</f>
        <v>SP2</v>
      </c>
      <c r="G140" s="8">
        <f>VLOOKUP(C140,車種一覧!$A$4:$F$46,5,FALSE)</f>
        <v>11000</v>
      </c>
      <c r="H140" s="2">
        <v>43007</v>
      </c>
      <c r="I140" s="2">
        <v>43007</v>
      </c>
      <c r="J140" s="12">
        <v>0.45833333333333331</v>
      </c>
      <c r="K140" s="1">
        <f t="shared" si="8"/>
        <v>1</v>
      </c>
      <c r="L140" s="13"/>
      <c r="M140" s="8">
        <f t="shared" si="9"/>
        <v>11000</v>
      </c>
    </row>
    <row r="141" spans="1:13" x14ac:dyDescent="0.15">
      <c r="A141" s="1">
        <v>138</v>
      </c>
      <c r="B141" s="2">
        <v>43002</v>
      </c>
      <c r="C141" s="1">
        <v>109</v>
      </c>
      <c r="D141" s="1" t="str">
        <f>VLOOKUP(C141,車種一覧!$A$4:$F$46,2,FALSE)</f>
        <v>マイク</v>
      </c>
      <c r="E141" s="1" t="str">
        <f>VLOOKUP(C141,車種一覧!$A$4:$F$46,3,FALSE)</f>
        <v>乗用車</v>
      </c>
      <c r="F141" s="1" t="str">
        <f>VLOOKUP(C141,車種一覧!$A$4:$F$46,4,FALSE)</f>
        <v>P4</v>
      </c>
      <c r="G141" s="8">
        <f>VLOOKUP(C141,車種一覧!$A$4:$F$46,5,FALSE)</f>
        <v>9800</v>
      </c>
      <c r="H141" s="2">
        <v>43002</v>
      </c>
      <c r="I141" s="2">
        <v>43002</v>
      </c>
      <c r="J141" s="12">
        <v>0.35416666666666669</v>
      </c>
      <c r="K141" s="1">
        <f t="shared" si="8"/>
        <v>1</v>
      </c>
      <c r="L141" s="13"/>
      <c r="M141" s="8">
        <f t="shared" si="9"/>
        <v>9800</v>
      </c>
    </row>
    <row r="142" spans="1:13" x14ac:dyDescent="0.15">
      <c r="A142" s="1">
        <v>139</v>
      </c>
      <c r="B142" s="2">
        <v>43005</v>
      </c>
      <c r="C142" s="1">
        <v>203</v>
      </c>
      <c r="D142" s="1" t="str">
        <f>VLOOKUP(C142,車種一覧!$A$4:$F$46,2,FALSE)</f>
        <v>プリチー1.5</v>
      </c>
      <c r="E142" s="1" t="str">
        <f>VLOOKUP(C142,車種一覧!$A$4:$F$46,3,FALSE)</f>
        <v>ハイブリッド</v>
      </c>
      <c r="F142" s="1" t="str">
        <f>VLOOKUP(C142,車種一覧!$A$4:$F$46,4,FALSE)</f>
        <v>HV1</v>
      </c>
      <c r="G142" s="8">
        <f>VLOOKUP(C142,車種一覧!$A$4:$F$46,5,FALSE)</f>
        <v>6500</v>
      </c>
      <c r="H142" s="2">
        <v>43006</v>
      </c>
      <c r="I142" s="2">
        <v>43007</v>
      </c>
      <c r="J142" s="12">
        <v>0.4375</v>
      </c>
      <c r="K142" s="1">
        <f t="shared" si="8"/>
        <v>2</v>
      </c>
      <c r="L142" s="13"/>
      <c r="M142" s="8">
        <f t="shared" si="9"/>
        <v>13000</v>
      </c>
    </row>
    <row r="143" spans="1:13" x14ac:dyDescent="0.15">
      <c r="A143" s="1">
        <v>140</v>
      </c>
      <c r="B143" s="2">
        <v>43006</v>
      </c>
      <c r="C143" s="1">
        <v>204</v>
      </c>
      <c r="D143" s="1" t="str">
        <f>VLOOKUP(C143,車種一覧!$A$4:$F$46,2,FALSE)</f>
        <v>プリチー1.8</v>
      </c>
      <c r="E143" s="1" t="str">
        <f>VLOOKUP(C143,車種一覧!$A$4:$F$46,3,FALSE)</f>
        <v>ハイブリッド</v>
      </c>
      <c r="F143" s="1" t="str">
        <f>VLOOKUP(C143,車種一覧!$A$4:$F$46,4,FALSE)</f>
        <v>HV2</v>
      </c>
      <c r="G143" s="8">
        <f>VLOOKUP(C143,車種一覧!$A$4:$F$46,5,FALSE)</f>
        <v>8700</v>
      </c>
      <c r="H143" s="2">
        <v>43006</v>
      </c>
      <c r="I143" s="2">
        <v>43007</v>
      </c>
      <c r="J143" s="12">
        <v>0.33333333333333331</v>
      </c>
      <c r="K143" s="1">
        <f t="shared" si="8"/>
        <v>2</v>
      </c>
      <c r="L143" s="13"/>
      <c r="M143" s="8">
        <f t="shared" si="9"/>
        <v>17400</v>
      </c>
    </row>
    <row r="144" spans="1:13" x14ac:dyDescent="0.15">
      <c r="A144" s="1">
        <v>141</v>
      </c>
      <c r="B144" s="2">
        <v>43008</v>
      </c>
      <c r="C144" s="1">
        <v>214</v>
      </c>
      <c r="D144" s="1" t="str">
        <f>VLOOKUP(C144,車種一覧!$A$4:$F$46,2,FALSE)</f>
        <v>ボクサー</v>
      </c>
      <c r="E144" s="1" t="str">
        <f>VLOOKUP(C144,車種一覧!$A$4:$F$46,3,FALSE)</f>
        <v>ハイブリッド</v>
      </c>
      <c r="F144" s="1" t="str">
        <f>VLOOKUP(C144,車種一覧!$A$4:$F$46,4,FALSE)</f>
        <v>HW2</v>
      </c>
      <c r="G144" s="8">
        <f>VLOOKUP(C144,車種一覧!$A$4:$F$46,5,FALSE)</f>
        <v>14500</v>
      </c>
      <c r="H144" s="2">
        <v>43008</v>
      </c>
      <c r="I144" s="2">
        <v>43008</v>
      </c>
      <c r="J144" s="12">
        <v>0.4375</v>
      </c>
      <c r="K144" s="1">
        <f t="shared" si="8"/>
        <v>1</v>
      </c>
      <c r="L144" s="13"/>
      <c r="M144" s="8">
        <f t="shared" si="9"/>
        <v>14500</v>
      </c>
    </row>
  </sheetData>
  <sortState ref="A4:M144">
    <sortCondition ref="A4"/>
  </sortState>
  <phoneticPr fontId="1"/>
  <conditionalFormatting sqref="A4:M144">
    <cfRule type="expression" dxfId="0" priority="4">
      <formula>$M$4&gt;70000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7"/>
  <sheetViews>
    <sheetView workbookViewId="0"/>
  </sheetViews>
  <sheetFormatPr defaultRowHeight="13.5" x14ac:dyDescent="0.15"/>
  <cols>
    <col min="1" max="1" width="17" bestFit="1" customWidth="1"/>
    <col min="2" max="4" width="12" bestFit="1" customWidth="1"/>
    <col min="5" max="5" width="10" bestFit="1" customWidth="1"/>
    <col min="6" max="6" width="12" bestFit="1" customWidth="1"/>
    <col min="7" max="7" width="16.75" customWidth="1"/>
    <col min="8" max="8" width="15.5" bestFit="1" customWidth="1"/>
    <col min="9" max="9" width="16.75" bestFit="1" customWidth="1"/>
    <col min="10" max="10" width="22.25" bestFit="1" customWidth="1"/>
    <col min="11" max="11" width="23.5" bestFit="1" customWidth="1"/>
    <col min="12" max="21" width="8.875" bestFit="1" customWidth="1"/>
    <col min="22" max="22" width="9" bestFit="1" customWidth="1"/>
    <col min="23" max="30" width="7.75" bestFit="1" customWidth="1"/>
    <col min="31" max="47" width="8.875" bestFit="1" customWidth="1"/>
    <col min="48" max="48" width="9" bestFit="1" customWidth="1"/>
    <col min="49" max="55" width="7.75" bestFit="1" customWidth="1"/>
    <col min="56" max="70" width="8.875" bestFit="1" customWidth="1"/>
    <col min="71" max="71" width="9" bestFit="1" customWidth="1"/>
    <col min="72" max="74" width="8.875" bestFit="1" customWidth="1"/>
    <col min="75" max="78" width="10" bestFit="1" customWidth="1"/>
    <col min="79" max="79" width="10.125" bestFit="1" customWidth="1"/>
    <col min="80" max="80" width="5.5" bestFit="1" customWidth="1"/>
  </cols>
  <sheetData>
    <row r="3" spans="1:6" x14ac:dyDescent="0.15">
      <c r="A3" s="20" t="s">
        <v>185</v>
      </c>
      <c r="B3" s="20" t="s">
        <v>178</v>
      </c>
    </row>
    <row r="4" spans="1:6" x14ac:dyDescent="0.15">
      <c r="B4" t="s">
        <v>179</v>
      </c>
      <c r="C4" t="s">
        <v>180</v>
      </c>
      <c r="D4" t="s">
        <v>181</v>
      </c>
      <c r="E4" t="s">
        <v>182</v>
      </c>
      <c r="F4" t="s">
        <v>138</v>
      </c>
    </row>
    <row r="5" spans="1:6" x14ac:dyDescent="0.15">
      <c r="A5" s="20" t="s">
        <v>117</v>
      </c>
    </row>
    <row r="6" spans="1:6" x14ac:dyDescent="0.15">
      <c r="A6" s="21" t="s">
        <v>118</v>
      </c>
      <c r="B6" s="23"/>
      <c r="C6" s="23"/>
      <c r="D6" s="23"/>
      <c r="E6" s="23"/>
      <c r="F6" s="23"/>
    </row>
    <row r="7" spans="1:6" x14ac:dyDescent="0.15">
      <c r="A7" s="22" t="s">
        <v>139</v>
      </c>
      <c r="B7" s="23">
        <v>66000</v>
      </c>
      <c r="C7" s="23">
        <v>22000</v>
      </c>
      <c r="D7" s="23">
        <v>22000</v>
      </c>
      <c r="E7" s="23"/>
      <c r="F7" s="23">
        <v>110000</v>
      </c>
    </row>
    <row r="8" spans="1:6" x14ac:dyDescent="0.15">
      <c r="A8" s="22" t="s">
        <v>140</v>
      </c>
      <c r="B8" s="23">
        <v>38000</v>
      </c>
      <c r="C8" s="23">
        <v>114000</v>
      </c>
      <c r="D8" s="23">
        <v>19000</v>
      </c>
      <c r="E8" s="23"/>
      <c r="F8" s="23">
        <v>171000</v>
      </c>
    </row>
    <row r="9" spans="1:6" x14ac:dyDescent="0.15">
      <c r="A9" s="22" t="s">
        <v>141</v>
      </c>
      <c r="B9" s="23">
        <v>80000</v>
      </c>
      <c r="C9" s="23">
        <v>60000</v>
      </c>
      <c r="D9" s="23"/>
      <c r="E9" s="23"/>
      <c r="F9" s="23">
        <v>140000</v>
      </c>
    </row>
    <row r="10" spans="1:6" x14ac:dyDescent="0.15">
      <c r="A10" s="21" t="s">
        <v>187</v>
      </c>
      <c r="B10" s="23">
        <v>184000</v>
      </c>
      <c r="C10" s="23">
        <v>196000</v>
      </c>
      <c r="D10" s="23">
        <v>41000</v>
      </c>
      <c r="E10" s="23"/>
      <c r="F10" s="23">
        <v>421000</v>
      </c>
    </row>
    <row r="11" spans="1:6" x14ac:dyDescent="0.15">
      <c r="A11" s="21" t="s">
        <v>119</v>
      </c>
      <c r="B11" s="23"/>
      <c r="C11" s="23"/>
      <c r="D11" s="23"/>
      <c r="E11" s="23"/>
      <c r="F11" s="23"/>
    </row>
    <row r="12" spans="1:6" x14ac:dyDescent="0.15">
      <c r="A12" s="22" t="s">
        <v>142</v>
      </c>
      <c r="B12" s="23">
        <v>23000</v>
      </c>
      <c r="C12" s="23"/>
      <c r="D12" s="23"/>
      <c r="E12" s="23"/>
      <c r="F12" s="23">
        <v>23000</v>
      </c>
    </row>
    <row r="13" spans="1:6" x14ac:dyDescent="0.15">
      <c r="A13" s="22" t="s">
        <v>143</v>
      </c>
      <c r="B13" s="23">
        <v>200000</v>
      </c>
      <c r="C13" s="23">
        <v>75000</v>
      </c>
      <c r="D13" s="23">
        <v>100000</v>
      </c>
      <c r="E13" s="23"/>
      <c r="F13" s="23">
        <v>375000</v>
      </c>
    </row>
    <row r="14" spans="1:6" x14ac:dyDescent="0.15">
      <c r="A14" s="21" t="s">
        <v>188</v>
      </c>
      <c r="B14" s="23">
        <v>223000</v>
      </c>
      <c r="C14" s="23">
        <v>75000</v>
      </c>
      <c r="D14" s="23">
        <v>100000</v>
      </c>
      <c r="E14" s="23"/>
      <c r="F14" s="23">
        <v>398000</v>
      </c>
    </row>
    <row r="15" spans="1:6" x14ac:dyDescent="0.15">
      <c r="A15" s="21" t="s">
        <v>120</v>
      </c>
      <c r="B15" s="23"/>
      <c r="C15" s="23"/>
      <c r="D15" s="23"/>
      <c r="E15" s="23"/>
      <c r="F15" s="23"/>
    </row>
    <row r="16" spans="1:6" x14ac:dyDescent="0.15">
      <c r="A16" s="22" t="s">
        <v>144</v>
      </c>
      <c r="B16" s="23">
        <v>40800</v>
      </c>
      <c r="C16" s="23">
        <v>183600</v>
      </c>
      <c r="D16" s="23"/>
      <c r="E16" s="23">
        <v>34000</v>
      </c>
      <c r="F16" s="23">
        <v>258400</v>
      </c>
    </row>
    <row r="17" spans="1:6" x14ac:dyDescent="0.15">
      <c r="A17" s="22" t="s">
        <v>145</v>
      </c>
      <c r="B17" s="23">
        <v>65000</v>
      </c>
      <c r="C17" s="23">
        <v>19500</v>
      </c>
      <c r="D17" s="23">
        <v>97500</v>
      </c>
      <c r="E17" s="23">
        <v>26000</v>
      </c>
      <c r="F17" s="23">
        <v>208000</v>
      </c>
    </row>
    <row r="18" spans="1:6" x14ac:dyDescent="0.15">
      <c r="A18" s="22" t="s">
        <v>146</v>
      </c>
      <c r="B18" s="23">
        <v>26000</v>
      </c>
      <c r="C18" s="23">
        <v>32500</v>
      </c>
      <c r="D18" s="23">
        <v>65000</v>
      </c>
      <c r="E18" s="23">
        <v>13000</v>
      </c>
      <c r="F18" s="23">
        <v>136500</v>
      </c>
    </row>
    <row r="19" spans="1:6" x14ac:dyDescent="0.15">
      <c r="A19" s="21" t="s">
        <v>189</v>
      </c>
      <c r="B19" s="23">
        <v>131800</v>
      </c>
      <c r="C19" s="23">
        <v>235600</v>
      </c>
      <c r="D19" s="23">
        <v>162500</v>
      </c>
      <c r="E19" s="23">
        <v>73000</v>
      </c>
      <c r="F19" s="23">
        <v>602900</v>
      </c>
    </row>
    <row r="20" spans="1:6" x14ac:dyDescent="0.15">
      <c r="A20" s="21" t="s">
        <v>121</v>
      </c>
      <c r="B20" s="23"/>
      <c r="C20" s="23"/>
      <c r="D20" s="23"/>
      <c r="E20" s="23"/>
      <c r="F20" s="23"/>
    </row>
    <row r="21" spans="1:6" x14ac:dyDescent="0.15">
      <c r="A21" s="22" t="s">
        <v>147</v>
      </c>
      <c r="B21" s="23"/>
      <c r="C21" s="23"/>
      <c r="D21" s="23">
        <v>52200</v>
      </c>
      <c r="E21" s="23"/>
      <c r="F21" s="23">
        <v>52200</v>
      </c>
    </row>
    <row r="22" spans="1:6" x14ac:dyDescent="0.15">
      <c r="A22" s="22" t="s">
        <v>148</v>
      </c>
      <c r="B22" s="23">
        <v>26100</v>
      </c>
      <c r="C22" s="23">
        <v>43500</v>
      </c>
      <c r="D22" s="23">
        <v>52200</v>
      </c>
      <c r="E22" s="23"/>
      <c r="F22" s="23">
        <v>121800</v>
      </c>
    </row>
    <row r="23" spans="1:6" x14ac:dyDescent="0.15">
      <c r="A23" s="22" t="s">
        <v>186</v>
      </c>
      <c r="B23" s="23"/>
      <c r="C23" s="23"/>
      <c r="D23" s="23">
        <v>26100</v>
      </c>
      <c r="E23" s="23"/>
      <c r="F23" s="23">
        <v>26100</v>
      </c>
    </row>
    <row r="24" spans="1:6" x14ac:dyDescent="0.15">
      <c r="A24" s="22" t="s">
        <v>149</v>
      </c>
      <c r="B24" s="23"/>
      <c r="C24" s="23">
        <v>34800</v>
      </c>
      <c r="D24" s="23"/>
      <c r="E24" s="23"/>
      <c r="F24" s="23">
        <v>34800</v>
      </c>
    </row>
    <row r="25" spans="1:6" x14ac:dyDescent="0.15">
      <c r="A25" s="21" t="s">
        <v>190</v>
      </c>
      <c r="B25" s="23">
        <v>26100</v>
      </c>
      <c r="C25" s="23">
        <v>78300</v>
      </c>
      <c r="D25" s="23">
        <v>130500</v>
      </c>
      <c r="E25" s="23"/>
      <c r="F25" s="23">
        <v>234900</v>
      </c>
    </row>
    <row r="26" spans="1:6" x14ac:dyDescent="0.15">
      <c r="A26" s="21" t="s">
        <v>122</v>
      </c>
      <c r="B26" s="23"/>
      <c r="C26" s="23"/>
      <c r="D26" s="23"/>
      <c r="E26" s="23"/>
      <c r="F26" s="23"/>
    </row>
    <row r="27" spans="1:6" x14ac:dyDescent="0.15">
      <c r="A27" s="22" t="s">
        <v>150</v>
      </c>
      <c r="B27" s="23">
        <v>35400</v>
      </c>
      <c r="C27" s="23">
        <v>106200</v>
      </c>
      <c r="D27" s="23"/>
      <c r="E27" s="23"/>
      <c r="F27" s="23">
        <v>141600</v>
      </c>
    </row>
    <row r="28" spans="1:6" x14ac:dyDescent="0.15">
      <c r="A28" s="22" t="s">
        <v>151</v>
      </c>
      <c r="B28" s="23">
        <v>70800</v>
      </c>
      <c r="C28" s="23">
        <v>82600</v>
      </c>
      <c r="D28" s="23">
        <v>35400</v>
      </c>
      <c r="E28" s="23"/>
      <c r="F28" s="23">
        <v>188800</v>
      </c>
    </row>
    <row r="29" spans="1:6" x14ac:dyDescent="0.15">
      <c r="A29" s="21" t="s">
        <v>191</v>
      </c>
      <c r="B29" s="23">
        <v>106200</v>
      </c>
      <c r="C29" s="23">
        <v>188800</v>
      </c>
      <c r="D29" s="23">
        <v>35400</v>
      </c>
      <c r="E29" s="23"/>
      <c r="F29" s="23">
        <v>330400</v>
      </c>
    </row>
    <row r="30" spans="1:6" x14ac:dyDescent="0.15">
      <c r="A30" s="21" t="s">
        <v>123</v>
      </c>
      <c r="B30" s="23"/>
      <c r="C30" s="23"/>
      <c r="D30" s="23"/>
      <c r="E30" s="23"/>
      <c r="F30" s="23"/>
    </row>
    <row r="31" spans="1:6" x14ac:dyDescent="0.15">
      <c r="A31" s="22" t="s">
        <v>152</v>
      </c>
      <c r="B31" s="23">
        <v>18400</v>
      </c>
      <c r="C31" s="23"/>
      <c r="D31" s="23">
        <v>73600</v>
      </c>
      <c r="E31" s="23"/>
      <c r="F31" s="23">
        <v>92000</v>
      </c>
    </row>
    <row r="32" spans="1:6" x14ac:dyDescent="0.15">
      <c r="A32" s="22" t="s">
        <v>153</v>
      </c>
      <c r="B32" s="23">
        <v>18400</v>
      </c>
      <c r="C32" s="23">
        <v>128800</v>
      </c>
      <c r="D32" s="23">
        <v>92000</v>
      </c>
      <c r="E32" s="23"/>
      <c r="F32" s="23">
        <v>239200</v>
      </c>
    </row>
    <row r="33" spans="1:6" x14ac:dyDescent="0.15">
      <c r="A33" s="21" t="s">
        <v>192</v>
      </c>
      <c r="B33" s="23">
        <v>36800</v>
      </c>
      <c r="C33" s="23">
        <v>128800</v>
      </c>
      <c r="D33" s="23">
        <v>165600</v>
      </c>
      <c r="E33" s="23"/>
      <c r="F33" s="23">
        <v>331200</v>
      </c>
    </row>
    <row r="34" spans="1:6" x14ac:dyDescent="0.15">
      <c r="A34" s="21" t="s">
        <v>124</v>
      </c>
      <c r="B34" s="23"/>
      <c r="C34" s="23"/>
      <c r="D34" s="23"/>
      <c r="E34" s="23"/>
      <c r="F34" s="23"/>
    </row>
    <row r="35" spans="1:6" x14ac:dyDescent="0.15">
      <c r="A35" s="22" t="s">
        <v>154</v>
      </c>
      <c r="B35" s="23">
        <v>29100</v>
      </c>
      <c r="C35" s="23"/>
      <c r="D35" s="23">
        <v>58200</v>
      </c>
      <c r="E35" s="23"/>
      <c r="F35" s="23">
        <v>87300</v>
      </c>
    </row>
    <row r="36" spans="1:6" x14ac:dyDescent="0.15">
      <c r="A36" s="21" t="s">
        <v>193</v>
      </c>
      <c r="B36" s="23">
        <v>29100</v>
      </c>
      <c r="C36" s="23"/>
      <c r="D36" s="23">
        <v>58200</v>
      </c>
      <c r="E36" s="23"/>
      <c r="F36" s="23">
        <v>87300</v>
      </c>
    </row>
    <row r="37" spans="1:6" x14ac:dyDescent="0.15">
      <c r="A37" s="21" t="s">
        <v>125</v>
      </c>
      <c r="B37" s="23"/>
      <c r="C37" s="23"/>
      <c r="D37" s="23"/>
      <c r="E37" s="23"/>
      <c r="F37" s="23"/>
    </row>
    <row r="38" spans="1:6" x14ac:dyDescent="0.15">
      <c r="A38" s="22" t="s">
        <v>155</v>
      </c>
      <c r="B38" s="23">
        <v>87000</v>
      </c>
      <c r="C38" s="23">
        <v>87000</v>
      </c>
      <c r="D38" s="23">
        <v>43500</v>
      </c>
      <c r="E38" s="23"/>
      <c r="F38" s="23">
        <v>217500</v>
      </c>
    </row>
    <row r="39" spans="1:6" x14ac:dyDescent="0.15">
      <c r="A39" s="22" t="s">
        <v>156</v>
      </c>
      <c r="B39" s="23"/>
      <c r="C39" s="23">
        <v>29000</v>
      </c>
      <c r="D39" s="23">
        <v>29000</v>
      </c>
      <c r="E39" s="23"/>
      <c r="F39" s="23">
        <v>58000</v>
      </c>
    </row>
    <row r="40" spans="1:6" x14ac:dyDescent="0.15">
      <c r="A40" s="21" t="s">
        <v>194</v>
      </c>
      <c r="B40" s="23">
        <v>87000</v>
      </c>
      <c r="C40" s="23">
        <v>116000</v>
      </c>
      <c r="D40" s="23">
        <v>72500</v>
      </c>
      <c r="E40" s="23"/>
      <c r="F40" s="23">
        <v>275500</v>
      </c>
    </row>
    <row r="41" spans="1:6" x14ac:dyDescent="0.15">
      <c r="A41" s="21" t="s">
        <v>126</v>
      </c>
      <c r="B41" s="23"/>
      <c r="C41" s="23"/>
      <c r="D41" s="23"/>
      <c r="E41" s="23"/>
      <c r="F41" s="23"/>
    </row>
    <row r="42" spans="1:6" x14ac:dyDescent="0.15">
      <c r="A42" s="22" t="s">
        <v>157</v>
      </c>
      <c r="B42" s="23">
        <v>84000</v>
      </c>
      <c r="C42" s="23"/>
      <c r="D42" s="23">
        <v>67200</v>
      </c>
      <c r="E42" s="23"/>
      <c r="F42" s="23">
        <v>151200</v>
      </c>
    </row>
    <row r="43" spans="1:6" x14ac:dyDescent="0.15">
      <c r="A43" s="22" t="s">
        <v>158</v>
      </c>
      <c r="B43" s="23">
        <v>67200</v>
      </c>
      <c r="C43" s="23">
        <v>33600</v>
      </c>
      <c r="D43" s="23">
        <v>117600</v>
      </c>
      <c r="E43" s="23"/>
      <c r="F43" s="23">
        <v>218400</v>
      </c>
    </row>
    <row r="44" spans="1:6" x14ac:dyDescent="0.15">
      <c r="A44" s="22" t="s">
        <v>159</v>
      </c>
      <c r="B44" s="23">
        <v>50400</v>
      </c>
      <c r="C44" s="23">
        <v>117600</v>
      </c>
      <c r="D44" s="23">
        <v>117600</v>
      </c>
      <c r="E44" s="23"/>
      <c r="F44" s="23">
        <v>285600</v>
      </c>
    </row>
    <row r="45" spans="1:6" x14ac:dyDescent="0.15">
      <c r="A45" s="21" t="s">
        <v>195</v>
      </c>
      <c r="B45" s="23">
        <v>201600</v>
      </c>
      <c r="C45" s="23">
        <v>151200</v>
      </c>
      <c r="D45" s="23">
        <v>302400</v>
      </c>
      <c r="E45" s="23"/>
      <c r="F45" s="23">
        <v>655200</v>
      </c>
    </row>
    <row r="46" spans="1:6" x14ac:dyDescent="0.15">
      <c r="A46" s="21" t="s">
        <v>127</v>
      </c>
      <c r="B46" s="23"/>
      <c r="C46" s="23"/>
      <c r="D46" s="23"/>
      <c r="E46" s="23"/>
      <c r="F46" s="23"/>
    </row>
    <row r="47" spans="1:6" x14ac:dyDescent="0.15">
      <c r="A47" s="22" t="s">
        <v>160</v>
      </c>
      <c r="B47" s="23">
        <v>10800</v>
      </c>
      <c r="C47" s="23"/>
      <c r="D47" s="23"/>
      <c r="E47" s="23"/>
      <c r="F47" s="23">
        <v>10800</v>
      </c>
    </row>
    <row r="48" spans="1:6" x14ac:dyDescent="0.15">
      <c r="A48" s="22" t="s">
        <v>161</v>
      </c>
      <c r="B48" s="23"/>
      <c r="C48" s="23">
        <v>16200</v>
      </c>
      <c r="D48" s="23">
        <v>16200</v>
      </c>
      <c r="E48" s="23"/>
      <c r="F48" s="23">
        <v>32400</v>
      </c>
    </row>
    <row r="49" spans="1:6" x14ac:dyDescent="0.15">
      <c r="A49" s="22" t="s">
        <v>162</v>
      </c>
      <c r="B49" s="23">
        <v>10800</v>
      </c>
      <c r="C49" s="23"/>
      <c r="D49" s="23"/>
      <c r="E49" s="23"/>
      <c r="F49" s="23">
        <v>10800</v>
      </c>
    </row>
    <row r="50" spans="1:6" x14ac:dyDescent="0.15">
      <c r="A50" s="21" t="s">
        <v>196</v>
      </c>
      <c r="B50" s="23">
        <v>21600</v>
      </c>
      <c r="C50" s="23">
        <v>16200</v>
      </c>
      <c r="D50" s="23">
        <v>16200</v>
      </c>
      <c r="E50" s="23"/>
      <c r="F50" s="23">
        <v>54000</v>
      </c>
    </row>
    <row r="51" spans="1:6" x14ac:dyDescent="0.15">
      <c r="A51" s="21" t="s">
        <v>128</v>
      </c>
      <c r="B51" s="23"/>
      <c r="C51" s="23"/>
      <c r="D51" s="23"/>
      <c r="E51" s="23"/>
      <c r="F51" s="23"/>
    </row>
    <row r="52" spans="1:6" x14ac:dyDescent="0.15">
      <c r="A52" s="22" t="s">
        <v>163</v>
      </c>
      <c r="B52" s="23">
        <v>13000</v>
      </c>
      <c r="C52" s="23"/>
      <c r="D52" s="23"/>
      <c r="E52" s="23"/>
      <c r="F52" s="23">
        <v>13000</v>
      </c>
    </row>
    <row r="53" spans="1:6" x14ac:dyDescent="0.15">
      <c r="A53" s="22" t="s">
        <v>164</v>
      </c>
      <c r="B53" s="23"/>
      <c r="C53" s="23">
        <v>26000</v>
      </c>
      <c r="D53" s="23"/>
      <c r="E53" s="23"/>
      <c r="F53" s="23">
        <v>26000</v>
      </c>
    </row>
    <row r="54" spans="1:6" x14ac:dyDescent="0.15">
      <c r="A54" s="22" t="s">
        <v>165</v>
      </c>
      <c r="B54" s="23"/>
      <c r="C54" s="23"/>
      <c r="D54" s="23">
        <v>6500</v>
      </c>
      <c r="E54" s="23"/>
      <c r="F54" s="23">
        <v>6500</v>
      </c>
    </row>
    <row r="55" spans="1:6" x14ac:dyDescent="0.15">
      <c r="A55" s="21" t="s">
        <v>197</v>
      </c>
      <c r="B55" s="23">
        <v>13000</v>
      </c>
      <c r="C55" s="23">
        <v>26000</v>
      </c>
      <c r="D55" s="23">
        <v>6500</v>
      </c>
      <c r="E55" s="23"/>
      <c r="F55" s="23">
        <v>45500</v>
      </c>
    </row>
    <row r="56" spans="1:6" x14ac:dyDescent="0.15">
      <c r="A56" s="21" t="s">
        <v>129</v>
      </c>
      <c r="B56" s="23"/>
      <c r="C56" s="23"/>
      <c r="D56" s="23"/>
      <c r="E56" s="23"/>
      <c r="F56" s="23"/>
    </row>
    <row r="57" spans="1:6" x14ac:dyDescent="0.15">
      <c r="A57" s="22" t="s">
        <v>166</v>
      </c>
      <c r="B57" s="23"/>
      <c r="C57" s="23"/>
      <c r="D57" s="23">
        <v>7400</v>
      </c>
      <c r="E57" s="23"/>
      <c r="F57" s="23">
        <v>7400</v>
      </c>
    </row>
    <row r="58" spans="1:6" x14ac:dyDescent="0.15">
      <c r="A58" s="22" t="s">
        <v>167</v>
      </c>
      <c r="B58" s="23"/>
      <c r="C58" s="23"/>
      <c r="D58" s="23">
        <v>29600</v>
      </c>
      <c r="E58" s="23"/>
      <c r="F58" s="23">
        <v>29600</v>
      </c>
    </row>
    <row r="59" spans="1:6" x14ac:dyDescent="0.15">
      <c r="A59" s="21" t="s">
        <v>198</v>
      </c>
      <c r="B59" s="23"/>
      <c r="C59" s="23"/>
      <c r="D59" s="23">
        <v>37000</v>
      </c>
      <c r="E59" s="23"/>
      <c r="F59" s="23">
        <v>37000</v>
      </c>
    </row>
    <row r="60" spans="1:6" x14ac:dyDescent="0.15">
      <c r="A60" s="21" t="s">
        <v>130</v>
      </c>
      <c r="B60" s="23"/>
      <c r="C60" s="23"/>
      <c r="D60" s="23"/>
      <c r="E60" s="23"/>
      <c r="F60" s="23"/>
    </row>
    <row r="61" spans="1:6" x14ac:dyDescent="0.15">
      <c r="A61" s="22" t="s">
        <v>168</v>
      </c>
      <c r="B61" s="23"/>
      <c r="C61" s="23"/>
      <c r="D61" s="23">
        <v>49000</v>
      </c>
      <c r="E61" s="23"/>
      <c r="F61" s="23">
        <v>49000</v>
      </c>
    </row>
    <row r="62" spans="1:6" x14ac:dyDescent="0.15">
      <c r="A62" s="21" t="s">
        <v>199</v>
      </c>
      <c r="B62" s="23"/>
      <c r="C62" s="23"/>
      <c r="D62" s="23">
        <v>49000</v>
      </c>
      <c r="E62" s="23"/>
      <c r="F62" s="23">
        <v>49000</v>
      </c>
    </row>
    <row r="63" spans="1:6" x14ac:dyDescent="0.15">
      <c r="A63" s="21" t="s">
        <v>131</v>
      </c>
      <c r="B63" s="23"/>
      <c r="C63" s="23"/>
      <c r="D63" s="23"/>
      <c r="E63" s="23"/>
      <c r="F63" s="23"/>
    </row>
    <row r="64" spans="1:6" x14ac:dyDescent="0.15">
      <c r="A64" s="22" t="s">
        <v>169</v>
      </c>
      <c r="B64" s="23"/>
      <c r="C64" s="23"/>
      <c r="D64" s="23">
        <v>33600</v>
      </c>
      <c r="E64" s="23"/>
      <c r="F64" s="23">
        <v>33600</v>
      </c>
    </row>
    <row r="65" spans="1:6" x14ac:dyDescent="0.15">
      <c r="A65" s="21" t="s">
        <v>200</v>
      </c>
      <c r="B65" s="23"/>
      <c r="C65" s="23"/>
      <c r="D65" s="23">
        <v>33600</v>
      </c>
      <c r="E65" s="23"/>
      <c r="F65" s="23">
        <v>33600</v>
      </c>
    </row>
    <row r="66" spans="1:6" x14ac:dyDescent="0.15">
      <c r="A66" s="21" t="s">
        <v>132</v>
      </c>
      <c r="B66" s="23"/>
      <c r="C66" s="23"/>
      <c r="D66" s="23"/>
      <c r="E66" s="23"/>
      <c r="F66" s="23"/>
    </row>
    <row r="67" spans="1:6" x14ac:dyDescent="0.15">
      <c r="A67" s="22" t="s">
        <v>170</v>
      </c>
      <c r="B67" s="23">
        <v>96800</v>
      </c>
      <c r="C67" s="23"/>
      <c r="D67" s="23"/>
      <c r="E67" s="23"/>
      <c r="F67" s="23">
        <v>96800</v>
      </c>
    </row>
    <row r="68" spans="1:6" x14ac:dyDescent="0.15">
      <c r="A68" s="21" t="s">
        <v>201</v>
      </c>
      <c r="B68" s="23">
        <v>96800</v>
      </c>
      <c r="C68" s="23"/>
      <c r="D68" s="23"/>
      <c r="E68" s="23"/>
      <c r="F68" s="23">
        <v>96800</v>
      </c>
    </row>
    <row r="69" spans="1:6" x14ac:dyDescent="0.15">
      <c r="A69" s="21" t="s">
        <v>133</v>
      </c>
      <c r="B69" s="23"/>
      <c r="C69" s="23"/>
      <c r="D69" s="23"/>
      <c r="E69" s="23"/>
      <c r="F69" s="23"/>
    </row>
    <row r="70" spans="1:6" x14ac:dyDescent="0.15">
      <c r="A70" s="22" t="s">
        <v>171</v>
      </c>
      <c r="B70" s="23"/>
      <c r="C70" s="23">
        <v>42000</v>
      </c>
      <c r="D70" s="23">
        <v>56000</v>
      </c>
      <c r="E70" s="23">
        <v>42000</v>
      </c>
      <c r="F70" s="23">
        <v>140000</v>
      </c>
    </row>
    <row r="71" spans="1:6" x14ac:dyDescent="0.15">
      <c r="A71" s="22" t="s">
        <v>172</v>
      </c>
      <c r="B71" s="23"/>
      <c r="C71" s="23">
        <v>126000</v>
      </c>
      <c r="D71" s="23"/>
      <c r="E71" s="23">
        <v>56000</v>
      </c>
      <c r="F71" s="23">
        <v>182000</v>
      </c>
    </row>
    <row r="72" spans="1:6" x14ac:dyDescent="0.15">
      <c r="A72" s="21" t="s">
        <v>202</v>
      </c>
      <c r="B72" s="23"/>
      <c r="C72" s="23">
        <v>168000</v>
      </c>
      <c r="D72" s="23">
        <v>56000</v>
      </c>
      <c r="E72" s="23">
        <v>98000</v>
      </c>
      <c r="F72" s="23">
        <v>322000</v>
      </c>
    </row>
    <row r="73" spans="1:6" x14ac:dyDescent="0.15">
      <c r="A73" s="21" t="s">
        <v>134</v>
      </c>
      <c r="B73" s="23"/>
      <c r="C73" s="23"/>
      <c r="D73" s="23"/>
      <c r="E73" s="23"/>
      <c r="F73" s="23"/>
    </row>
    <row r="74" spans="1:6" x14ac:dyDescent="0.15">
      <c r="A74" s="22" t="s">
        <v>173</v>
      </c>
      <c r="B74" s="23">
        <v>22000</v>
      </c>
      <c r="C74" s="23">
        <v>33000</v>
      </c>
      <c r="D74" s="23"/>
      <c r="E74" s="23"/>
      <c r="F74" s="23">
        <v>55000</v>
      </c>
    </row>
    <row r="75" spans="1:6" x14ac:dyDescent="0.15">
      <c r="A75" s="21" t="s">
        <v>203</v>
      </c>
      <c r="B75" s="23">
        <v>22000</v>
      </c>
      <c r="C75" s="23">
        <v>33000</v>
      </c>
      <c r="D75" s="23"/>
      <c r="E75" s="23"/>
      <c r="F75" s="23">
        <v>55000</v>
      </c>
    </row>
    <row r="76" spans="1:6" x14ac:dyDescent="0.15">
      <c r="A76" s="21" t="s">
        <v>135</v>
      </c>
      <c r="B76" s="23"/>
      <c r="C76" s="23"/>
      <c r="D76" s="23"/>
      <c r="E76" s="23"/>
      <c r="F76" s="23"/>
    </row>
    <row r="77" spans="1:6" x14ac:dyDescent="0.15">
      <c r="A77" s="22" t="s">
        <v>174</v>
      </c>
      <c r="B77" s="23"/>
      <c r="C77" s="23">
        <v>22000</v>
      </c>
      <c r="D77" s="23">
        <v>11000</v>
      </c>
      <c r="E77" s="23"/>
      <c r="F77" s="23">
        <v>33000</v>
      </c>
    </row>
    <row r="78" spans="1:6" x14ac:dyDescent="0.15">
      <c r="A78" s="21" t="s">
        <v>204</v>
      </c>
      <c r="B78" s="23"/>
      <c r="C78" s="23">
        <v>22000</v>
      </c>
      <c r="D78" s="23">
        <v>11000</v>
      </c>
      <c r="E78" s="23"/>
      <c r="F78" s="23">
        <v>33000</v>
      </c>
    </row>
    <row r="79" spans="1:6" x14ac:dyDescent="0.15">
      <c r="A79" s="21" t="s">
        <v>136</v>
      </c>
      <c r="B79" s="23"/>
      <c r="C79" s="23"/>
      <c r="D79" s="23"/>
      <c r="E79" s="23"/>
      <c r="F79" s="23"/>
    </row>
    <row r="80" spans="1:6" x14ac:dyDescent="0.15">
      <c r="A80" s="22" t="s">
        <v>175</v>
      </c>
      <c r="B80" s="23">
        <v>33000</v>
      </c>
      <c r="C80" s="23">
        <v>26400</v>
      </c>
      <c r="D80" s="23">
        <v>19800</v>
      </c>
      <c r="E80" s="23"/>
      <c r="F80" s="23">
        <v>79200</v>
      </c>
    </row>
    <row r="81" spans="1:6" x14ac:dyDescent="0.15">
      <c r="A81" s="22" t="s">
        <v>176</v>
      </c>
      <c r="B81" s="23"/>
      <c r="C81" s="23">
        <v>52800</v>
      </c>
      <c r="D81" s="23">
        <v>13200</v>
      </c>
      <c r="E81" s="23"/>
      <c r="F81" s="23">
        <v>66000</v>
      </c>
    </row>
    <row r="82" spans="1:6" x14ac:dyDescent="0.15">
      <c r="A82" s="21" t="s">
        <v>205</v>
      </c>
      <c r="B82" s="23">
        <v>33000</v>
      </c>
      <c r="C82" s="23">
        <v>79200</v>
      </c>
      <c r="D82" s="23">
        <v>33000</v>
      </c>
      <c r="E82" s="23"/>
      <c r="F82" s="23">
        <v>145200</v>
      </c>
    </row>
    <row r="83" spans="1:6" x14ac:dyDescent="0.15">
      <c r="A83" s="21" t="s">
        <v>137</v>
      </c>
      <c r="B83" s="23"/>
      <c r="C83" s="23"/>
      <c r="D83" s="23"/>
      <c r="E83" s="23"/>
      <c r="F83" s="23"/>
    </row>
    <row r="84" spans="1:6" x14ac:dyDescent="0.15">
      <c r="A84" s="22" t="s">
        <v>155</v>
      </c>
      <c r="B84" s="23">
        <v>60000</v>
      </c>
      <c r="C84" s="23">
        <v>96000</v>
      </c>
      <c r="D84" s="23"/>
      <c r="E84" s="23"/>
      <c r="F84" s="23">
        <v>156000</v>
      </c>
    </row>
    <row r="85" spans="1:6" x14ac:dyDescent="0.15">
      <c r="A85" s="22" t="s">
        <v>156</v>
      </c>
      <c r="B85" s="23">
        <v>36000</v>
      </c>
      <c r="C85" s="23"/>
      <c r="D85" s="23"/>
      <c r="E85" s="23">
        <v>120000</v>
      </c>
      <c r="F85" s="23">
        <v>156000</v>
      </c>
    </row>
    <row r="86" spans="1:6" x14ac:dyDescent="0.15">
      <c r="A86" s="21" t="s">
        <v>206</v>
      </c>
      <c r="B86" s="23">
        <v>96000</v>
      </c>
      <c r="C86" s="23">
        <v>96000</v>
      </c>
      <c r="D86" s="23"/>
      <c r="E86" s="23">
        <v>120000</v>
      </c>
      <c r="F86" s="23">
        <v>312000</v>
      </c>
    </row>
    <row r="87" spans="1:6" x14ac:dyDescent="0.15">
      <c r="A87" s="21" t="s">
        <v>138</v>
      </c>
      <c r="B87" s="23">
        <v>1308000</v>
      </c>
      <c r="C87" s="23">
        <v>1610100</v>
      </c>
      <c r="D87" s="23">
        <v>1310400</v>
      </c>
      <c r="E87" s="23">
        <v>291000</v>
      </c>
      <c r="F87" s="23">
        <v>4519500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3.5" x14ac:dyDescent="0.15"/>
  <cols>
    <col min="1" max="1" width="12.75" customWidth="1"/>
    <col min="2" max="6" width="12.625" customWidth="1"/>
  </cols>
  <sheetData>
    <row r="1" spans="1:6" ht="21" x14ac:dyDescent="0.15">
      <c r="A1" s="3" t="s">
        <v>107</v>
      </c>
    </row>
    <row r="2" spans="1:6" x14ac:dyDescent="0.15">
      <c r="F2" s="18" t="s">
        <v>108</v>
      </c>
    </row>
    <row r="3" spans="1:6" x14ac:dyDescent="0.15">
      <c r="A3" s="9" t="s">
        <v>109</v>
      </c>
      <c r="B3" s="9" t="s">
        <v>207</v>
      </c>
      <c r="C3" s="9" t="s">
        <v>110</v>
      </c>
      <c r="D3" s="9" t="s">
        <v>111</v>
      </c>
      <c r="E3" s="9" t="s">
        <v>116</v>
      </c>
      <c r="F3" s="9" t="s">
        <v>115</v>
      </c>
    </row>
    <row r="4" spans="1:6" x14ac:dyDescent="0.15">
      <c r="A4" s="6" t="s">
        <v>8</v>
      </c>
      <c r="B4" s="8">
        <v>69707</v>
      </c>
      <c r="C4" s="8">
        <v>57194</v>
      </c>
      <c r="D4" s="8">
        <v>44132</v>
      </c>
      <c r="E4" s="8">
        <v>35494</v>
      </c>
      <c r="F4" s="8">
        <v>27344</v>
      </c>
    </row>
    <row r="5" spans="1:6" x14ac:dyDescent="0.15">
      <c r="A5" s="6" t="s">
        <v>33</v>
      </c>
      <c r="B5" s="8">
        <v>42386</v>
      </c>
      <c r="C5" s="8">
        <v>51054</v>
      </c>
      <c r="D5" s="8">
        <v>55421</v>
      </c>
      <c r="E5" s="8">
        <v>72798</v>
      </c>
      <c r="F5" s="8">
        <v>79357</v>
      </c>
    </row>
    <row r="6" spans="1:6" x14ac:dyDescent="0.15">
      <c r="A6" s="6" t="s">
        <v>112</v>
      </c>
      <c r="B6" s="8">
        <v>33775</v>
      </c>
      <c r="C6" s="8">
        <v>40936</v>
      </c>
      <c r="D6" s="8">
        <v>43158</v>
      </c>
      <c r="E6" s="8">
        <v>38808</v>
      </c>
      <c r="F6" s="8">
        <v>29564</v>
      </c>
    </row>
    <row r="7" spans="1:6" x14ac:dyDescent="0.15">
      <c r="A7" s="6" t="s">
        <v>68</v>
      </c>
      <c r="B7" s="8">
        <v>19845</v>
      </c>
      <c r="C7" s="8">
        <v>23814</v>
      </c>
      <c r="D7" s="8">
        <v>27782.999999999996</v>
      </c>
      <c r="E7" s="8">
        <v>26194</v>
      </c>
      <c r="F7" s="8">
        <v>31430</v>
      </c>
    </row>
    <row r="8" spans="1:6" x14ac:dyDescent="0.15">
      <c r="A8" s="6" t="s">
        <v>113</v>
      </c>
      <c r="B8" s="8">
        <v>12514</v>
      </c>
      <c r="C8" s="8">
        <v>26268</v>
      </c>
      <c r="D8" s="8">
        <v>13765</v>
      </c>
      <c r="E8" s="8">
        <v>34402</v>
      </c>
      <c r="F8" s="8">
        <v>31722</v>
      </c>
    </row>
    <row r="9" spans="1:6" x14ac:dyDescent="0.15">
      <c r="A9" s="6" t="s">
        <v>85</v>
      </c>
      <c r="B9" s="8">
        <v>12917</v>
      </c>
      <c r="C9" s="8">
        <v>8758</v>
      </c>
      <c r="D9" s="8">
        <v>11896</v>
      </c>
      <c r="E9" s="8">
        <v>7012</v>
      </c>
      <c r="F9" s="8">
        <v>9815</v>
      </c>
    </row>
    <row r="10" spans="1:6" x14ac:dyDescent="0.15">
      <c r="A10" s="9" t="s">
        <v>114</v>
      </c>
      <c r="B10" s="8">
        <f>SUM(B4:B9)</f>
        <v>191144</v>
      </c>
      <c r="C10" s="8">
        <f>SUM(C4:C9)</f>
        <v>208024</v>
      </c>
      <c r="D10" s="8">
        <f>SUM(D4:D9)</f>
        <v>196155</v>
      </c>
      <c r="E10" s="8">
        <f>SUM(E4:E9)</f>
        <v>214708</v>
      </c>
      <c r="F10" s="8">
        <f>SUM(F4:F9)</f>
        <v>209232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車種一覧</vt:lpstr>
      <vt:lpstr>貸出明細</vt:lpstr>
      <vt:lpstr>車種別集計</vt:lpstr>
      <vt:lpstr>売上推移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2017-03-16T04:26:07Z</dcterms:created>
  <dcterms:modified xsi:type="dcterms:W3CDTF">2017-06-02T06:37:18Z</dcterms:modified>
</cp:coreProperties>
</file>